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2 - Daten konsolidieren und auswerten\"/>
    </mc:Choice>
  </mc:AlternateContent>
  <bookViews>
    <workbookView xWindow="0" yWindow="0" windowWidth="14370" windowHeight="6465" activeTab="1"/>
  </bookViews>
  <sheets>
    <sheet name="Jahresumsatz" sheetId="1" r:id="rId1"/>
    <sheet name="Rangliste" sheetId="2" r:id="rId2"/>
  </sheets>
  <definedNames>
    <definedName name="I">#REF!</definedName>
  </definedNames>
  <calcPr calcId="171027"/>
</workbook>
</file>

<file path=xl/calcChain.xml><?xml version="1.0" encoding="utf-8"?>
<calcChain xmlns="http://schemas.openxmlformats.org/spreadsheetml/2006/main">
  <c r="I5" i="2" l="1"/>
  <c r="I6" i="2" s="1"/>
  <c r="I7" i="2" s="1"/>
  <c r="A6" i="2"/>
  <c r="A9" i="2"/>
  <c r="A7" i="2"/>
  <c r="A5" i="2"/>
  <c r="A10" i="2"/>
  <c r="A4" i="2"/>
  <c r="A15" i="2"/>
  <c r="A13" i="2"/>
  <c r="A16" i="2"/>
  <c r="A8" i="2"/>
  <c r="A14" i="2"/>
  <c r="A12" i="2"/>
  <c r="A11" i="2" l="1"/>
  <c r="D17" i="2"/>
  <c r="C17" i="1"/>
  <c r="E5" i="2" l="1"/>
  <c r="E9" i="2"/>
  <c r="E13" i="2"/>
  <c r="E4" i="2"/>
  <c r="E6" i="2"/>
  <c r="E10" i="2"/>
  <c r="E14" i="2"/>
  <c r="E7" i="2"/>
  <c r="E11" i="2"/>
  <c r="E15" i="2"/>
  <c r="E8" i="2"/>
  <c r="E12" i="2"/>
  <c r="E16" i="2"/>
  <c r="F6" i="2" l="1"/>
  <c r="F10" i="2"/>
  <c r="B10" i="2" s="1"/>
  <c r="F14" i="2"/>
  <c r="F7" i="2"/>
  <c r="F11" i="2"/>
  <c r="F15" i="2"/>
  <c r="F8" i="2"/>
  <c r="F12" i="2"/>
  <c r="F16" i="2"/>
  <c r="F5" i="2"/>
  <c r="F9" i="2"/>
  <c r="F13" i="2"/>
  <c r="B13" i="2" s="1"/>
  <c r="F4" i="2"/>
  <c r="B4" i="2" s="1"/>
</calcChain>
</file>

<file path=xl/sharedStrings.xml><?xml version="1.0" encoding="utf-8"?>
<sst xmlns="http://schemas.openxmlformats.org/spreadsheetml/2006/main" count="45" uniqueCount="30">
  <si>
    <t>Jahresumsatz</t>
  </si>
  <si>
    <t>Produkte</t>
  </si>
  <si>
    <t>Stückzahl</t>
  </si>
  <si>
    <t>Umsatz</t>
  </si>
  <si>
    <t>Besucherstühle</t>
  </si>
  <si>
    <t>Bürostühle</t>
  </si>
  <si>
    <t>Stehhilfen</t>
  </si>
  <si>
    <t>Schreibtische</t>
  </si>
  <si>
    <t>Stehpulte</t>
  </si>
  <si>
    <t>PC-Tische</t>
  </si>
  <si>
    <t>Kombi-Tische</t>
  </si>
  <si>
    <t>Aktenschränke</t>
  </si>
  <si>
    <t>Container</t>
  </si>
  <si>
    <t>Sideboards</t>
  </si>
  <si>
    <t>Aktenregale</t>
  </si>
  <si>
    <t>Garderoben</t>
  </si>
  <si>
    <t>Empfangstheken</t>
  </si>
  <si>
    <t>Gesamtumsatz</t>
  </si>
  <si>
    <t>Rangliste der Produkte am Jahresumsatz</t>
  </si>
  <si>
    <t>Rang</t>
  </si>
  <si>
    <t>Umsatz in Euro</t>
  </si>
  <si>
    <t>Umsatz in Prozent</t>
  </si>
  <si>
    <t>Kumulierter Umsatz in Prozent</t>
  </si>
  <si>
    <t>ABC-Analyse</t>
  </si>
  <si>
    <t>Anteil</t>
  </si>
  <si>
    <t>Kumulierter Anteil</t>
  </si>
  <si>
    <t>Klasse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</si>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</sst>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_-* #,##0\ &quot;€&quot;_-;\-* #,##0\ &quot;€&quot;_-;_-* &quot;-&quot;??\ &quot;€&quot;_-;_-@_-"/>
    <numFmt numFmtId="167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0" xfId="0" applyFont="1"/>
    <xf numFmtId="0" fontId="5" fillId="5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166" fontId="4" fillId="0" borderId="5" xfId="3" applyNumberFormat="1" applyFont="1" applyBorder="1"/>
    <xf numFmtId="167" fontId="4" fillId="0" borderId="5" xfId="2" applyNumberFormat="1" applyFont="1" applyBorder="1"/>
    <xf numFmtId="9" fontId="4" fillId="0" borderId="18" xfId="0" applyNumberFormat="1" applyFont="1" applyFill="1" applyBorder="1"/>
    <xf numFmtId="9" fontId="4" fillId="3" borderId="18" xfId="0" applyNumberFormat="1" applyFont="1" applyFill="1" applyBorder="1"/>
    <xf numFmtId="0" fontId="5" fillId="3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166" fontId="4" fillId="0" borderId="8" xfId="3" applyNumberFormat="1" applyFont="1" applyBorder="1"/>
    <xf numFmtId="167" fontId="4" fillId="0" borderId="8" xfId="2" applyNumberFormat="1" applyFont="1" applyBorder="1"/>
    <xf numFmtId="9" fontId="4" fillId="0" borderId="19" xfId="0" applyNumberFormat="1" applyFont="1" applyFill="1" applyBorder="1"/>
    <xf numFmtId="9" fontId="4" fillId="3" borderId="19" xfId="0" applyNumberFormat="1" applyFont="1" applyFill="1" applyBorder="1"/>
    <xf numFmtId="0" fontId="5" fillId="3" borderId="9" xfId="0" applyFont="1" applyFill="1" applyBorder="1" applyAlignment="1">
      <alignment horizontal="center"/>
    </xf>
    <xf numFmtId="9" fontId="4" fillId="0" borderId="20" xfId="0" applyNumberFormat="1" applyFont="1" applyFill="1" applyBorder="1"/>
    <xf numFmtId="0" fontId="5" fillId="3" borderId="2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166" fontId="4" fillId="0" borderId="23" xfId="3" applyNumberFormat="1" applyFont="1" applyBorder="1"/>
    <xf numFmtId="167" fontId="4" fillId="0" borderId="23" xfId="2" applyNumberFormat="1" applyFont="1" applyBorder="1"/>
    <xf numFmtId="166" fontId="5" fillId="4" borderId="1" xfId="3" applyNumberFormat="1" applyFont="1" applyFill="1" applyBorder="1"/>
    <xf numFmtId="166" fontId="5" fillId="4" borderId="2" xfId="3" applyNumberFormat="1" applyFont="1" applyFill="1" applyBorder="1"/>
    <xf numFmtId="167" fontId="5" fillId="4" borderId="2" xfId="3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3" borderId="4" xfId="0" applyFont="1" applyFill="1" applyBorder="1"/>
    <xf numFmtId="1" fontId="4" fillId="0" borderId="5" xfId="1" applyNumberFormat="1" applyFont="1" applyBorder="1" applyAlignment="1"/>
    <xf numFmtId="166" fontId="4" fillId="0" borderId="6" xfId="3" applyNumberFormat="1" applyFont="1" applyBorder="1"/>
    <xf numFmtId="0" fontId="4" fillId="3" borderId="7" xfId="0" applyFont="1" applyFill="1" applyBorder="1"/>
    <xf numFmtId="1" fontId="4" fillId="0" borderId="8" xfId="1" applyNumberFormat="1" applyFont="1" applyBorder="1" applyAlignment="1"/>
    <xf numFmtId="166" fontId="4" fillId="0" borderId="9" xfId="3" applyNumberFormat="1" applyFont="1" applyBorder="1"/>
    <xf numFmtId="0" fontId="4" fillId="3" borderId="10" xfId="0" applyFont="1" applyFill="1" applyBorder="1"/>
    <xf numFmtId="1" fontId="4" fillId="0" borderId="11" xfId="1" applyNumberFormat="1" applyFont="1" applyBorder="1" applyAlignment="1"/>
    <xf numFmtId="166" fontId="4" fillId="0" borderId="12" xfId="3" applyNumberFormat="1" applyFont="1" applyBorder="1"/>
    <xf numFmtId="0" fontId="5" fillId="4" borderId="13" xfId="0" applyFont="1" applyFill="1" applyBorder="1"/>
    <xf numFmtId="1" fontId="5" fillId="4" borderId="2" xfId="0" applyNumberFormat="1" applyFont="1" applyFill="1" applyBorder="1" applyAlignment="1"/>
    <xf numFmtId="166" fontId="5" fillId="4" borderId="3" xfId="3" applyNumberFormat="1" applyFont="1" applyFill="1" applyBorder="1"/>
    <xf numFmtId="9" fontId="4" fillId="3" borderId="22" xfId="0" applyNumberFormat="1" applyFont="1" applyFill="1" applyBorder="1"/>
    <xf numFmtId="0" fontId="5" fillId="2" borderId="24" xfId="0" applyFont="1" applyFill="1" applyBorder="1" applyAlignment="1">
      <alignment horizontal="center" vertical="center" wrapText="1"/>
    </xf>
    <xf numFmtId="0" fontId="5" fillId="4" borderId="28" xfId="0" applyFont="1" applyFill="1" applyBorder="1"/>
    <xf numFmtId="0" fontId="4" fillId="3" borderId="26" xfId="0" applyFont="1" applyFill="1" applyBorder="1"/>
    <xf numFmtId="0" fontId="4" fillId="3" borderId="27" xfId="0" applyFont="1" applyFill="1" applyBorder="1"/>
    <xf numFmtId="0" fontId="4" fillId="3" borderId="25" xfId="0" applyFont="1" applyFill="1" applyBorder="1"/>
    <xf numFmtId="0" fontId="4" fillId="4" borderId="2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167" fontId="4" fillId="0" borderId="6" xfId="2" applyNumberFormat="1" applyFont="1" applyBorder="1"/>
    <xf numFmtId="167" fontId="4" fillId="0" borderId="9" xfId="2" applyNumberFormat="1" applyFont="1" applyBorder="1"/>
    <xf numFmtId="167" fontId="4" fillId="0" borderId="21" xfId="2" applyNumberFormat="1" applyFont="1" applyBorder="1"/>
    <xf numFmtId="0" fontId="2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</cellXfs>
  <cellStyles count="4">
    <cellStyle name="Euro" xfId="3"/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Rangliste!$F$3</c:f>
              <c:strCache>
                <c:ptCount val="1"/>
                <c:pt idx="0">
                  <c:v>Kumulierter Umsatz in Prozent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Rangliste!$B$4:$C$16</c:f>
              <c:multiLvlStrCache>
                <c:ptCount val="13"/>
                <c:lvl>
                  <c:pt idx="0">
                    <c:v>Aktenschränke</c:v>
                  </c:pt>
                  <c:pt idx="1">
                    <c:v>Sideboards</c:v>
                  </c:pt>
                  <c:pt idx="2">
                    <c:v>Empfangstheken</c:v>
                  </c:pt>
                  <c:pt idx="3">
                    <c:v>Aktenregale</c:v>
                  </c:pt>
                  <c:pt idx="4">
                    <c:v>Schreibtische</c:v>
                  </c:pt>
                  <c:pt idx="5">
                    <c:v>Garderoben</c:v>
                  </c:pt>
                  <c:pt idx="6">
                    <c:v>Container</c:v>
                  </c:pt>
                  <c:pt idx="7">
                    <c:v>Besucherstühle</c:v>
                  </c:pt>
                  <c:pt idx="8">
                    <c:v>Bürostühle</c:v>
                  </c:pt>
                  <c:pt idx="9">
                    <c:v>PC-Tische</c:v>
                  </c:pt>
                  <c:pt idx="10">
                    <c:v>Stehhilfen</c:v>
                  </c:pt>
                  <c:pt idx="11">
                    <c:v>Kombi-Tische</c:v>
                  </c:pt>
                  <c:pt idx="12">
                    <c:v>Stehpulte</c:v>
                  </c:pt>
                </c:lvl>
                <c:lvl>
                  <c:pt idx="0">
                    <c:v>A</c:v>
                  </c:pt>
                  <c:pt idx="6">
                    <c:v>B</c:v>
                  </c:pt>
                  <c:pt idx="9">
                    <c:v>C</c:v>
                  </c:pt>
                </c:lvl>
              </c:multiLvlStrCache>
            </c:multiLvlStrRef>
          </c:cat>
          <c:val>
            <c:numRef>
              <c:f>Rangliste!$F$4:$F$16</c:f>
              <c:numCache>
                <c:formatCode>0.0%</c:formatCode>
                <c:ptCount val="13"/>
                <c:pt idx="0">
                  <c:v>0.14771065625244637</c:v>
                </c:pt>
                <c:pt idx="1">
                  <c:v>0.28393902321257247</c:v>
                </c:pt>
                <c:pt idx="2">
                  <c:v>0.4190099900402447</c:v>
                </c:pt>
                <c:pt idx="3">
                  <c:v>0.54712112788085776</c:v>
                </c:pt>
                <c:pt idx="4">
                  <c:v>0.63598751573532764</c:v>
                </c:pt>
                <c:pt idx="5">
                  <c:v>0.72275824079751183</c:v>
                </c:pt>
                <c:pt idx="6">
                  <c:v>0.79882208608588479</c:v>
                </c:pt>
                <c:pt idx="7">
                  <c:v>0.86653842219876887</c:v>
                </c:pt>
                <c:pt idx="8">
                  <c:v>0.91102390055558635</c:v>
                </c:pt>
                <c:pt idx="9">
                  <c:v>0.9545228317247062</c:v>
                </c:pt>
                <c:pt idx="10">
                  <c:v>0.97235782206494359</c:v>
                </c:pt>
                <c:pt idx="11">
                  <c:v>0.98848028305590208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28-400F-A9E7-AF721192C4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16781632"/>
        <c:axId val="1616786528"/>
      </c:lineChart>
      <c:catAx>
        <c:axId val="161678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6786528"/>
        <c:crosses val="autoZero"/>
        <c:auto val="1"/>
        <c:lblAlgn val="ctr"/>
        <c:lblOffset val="100"/>
        <c:noMultiLvlLbl val="0"/>
      </c:catAx>
      <c:valAx>
        <c:axId val="161678652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616781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4761</xdr:rowOff>
    </xdr:from>
    <xdr:to>
      <xdr:col>9</xdr:col>
      <xdr:colOff>0</xdr:colOff>
      <xdr:row>38</xdr:row>
      <xdr:rowOff>161924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16" sqref="H16"/>
    </sheetView>
  </sheetViews>
  <sheetFormatPr baseColWidth="10" defaultRowHeight="12.75" x14ac:dyDescent="0.2"/>
  <cols>
    <col min="1" max="1" width="16.28515625" style="2" customWidth="1"/>
    <col min="2" max="2" width="14.85546875" style="2" customWidth="1"/>
    <col min="3" max="7" width="13" style="2" customWidth="1"/>
    <col min="8" max="16384" width="11.42578125" style="2"/>
  </cols>
  <sheetData>
    <row r="1" spans="1:6" ht="15.75" x14ac:dyDescent="0.25">
      <c r="A1" s="57" t="s">
        <v>0</v>
      </c>
      <c r="B1" s="57"/>
      <c r="C1" s="57"/>
      <c r="D1" s="1"/>
      <c r="E1" s="1"/>
      <c r="F1" s="1"/>
    </row>
    <row r="2" spans="1:6" ht="15.75" thickBot="1" x14ac:dyDescent="0.3">
      <c r="A2" s="3"/>
      <c r="B2" s="3"/>
      <c r="C2" s="3"/>
      <c r="D2" s="3"/>
      <c r="E2" s="3"/>
      <c r="F2" s="3"/>
    </row>
    <row r="3" spans="1:6" ht="15.75" thickBot="1" x14ac:dyDescent="0.3">
      <c r="A3" s="31" t="s">
        <v>1</v>
      </c>
      <c r="B3" s="32" t="s">
        <v>2</v>
      </c>
      <c r="C3" s="33" t="s">
        <v>3</v>
      </c>
    </row>
    <row r="4" spans="1:6" ht="15" x14ac:dyDescent="0.25">
      <c r="A4" s="34" t="s">
        <v>4</v>
      </c>
      <c r="B4" s="35">
        <v>9674</v>
      </c>
      <c r="C4" s="36">
        <v>2370130</v>
      </c>
    </row>
    <row r="5" spans="1:6" ht="15" x14ac:dyDescent="0.25">
      <c r="A5" s="37" t="s">
        <v>5</v>
      </c>
      <c r="B5" s="38">
        <v>3053</v>
      </c>
      <c r="C5" s="39">
        <v>1557030</v>
      </c>
    </row>
    <row r="6" spans="1:6" ht="15" x14ac:dyDescent="0.25">
      <c r="A6" s="37" t="s">
        <v>6</v>
      </c>
      <c r="B6" s="38">
        <v>3468</v>
      </c>
      <c r="C6" s="39">
        <v>624240</v>
      </c>
    </row>
    <row r="7" spans="1:6" ht="15" x14ac:dyDescent="0.25">
      <c r="A7" s="37" t="s">
        <v>7</v>
      </c>
      <c r="B7" s="38">
        <v>1215</v>
      </c>
      <c r="C7" s="39">
        <v>3110400</v>
      </c>
    </row>
    <row r="8" spans="1:6" ht="15" x14ac:dyDescent="0.25">
      <c r="A8" s="37" t="s">
        <v>8</v>
      </c>
      <c r="B8" s="38">
        <v>640</v>
      </c>
      <c r="C8" s="39">
        <v>403200</v>
      </c>
    </row>
    <row r="9" spans="1:6" ht="15" x14ac:dyDescent="0.25">
      <c r="A9" s="37" t="s">
        <v>9</v>
      </c>
      <c r="B9" s="38">
        <v>4350</v>
      </c>
      <c r="C9" s="39">
        <v>1522500</v>
      </c>
    </row>
    <row r="10" spans="1:6" ht="15" x14ac:dyDescent="0.25">
      <c r="A10" s="37" t="s">
        <v>10</v>
      </c>
      <c r="B10" s="38">
        <v>1045</v>
      </c>
      <c r="C10" s="39">
        <v>564300</v>
      </c>
    </row>
    <row r="11" spans="1:6" ht="15" x14ac:dyDescent="0.25">
      <c r="A11" s="37" t="s">
        <v>11</v>
      </c>
      <c r="B11" s="38">
        <v>2750</v>
      </c>
      <c r="C11" s="39">
        <v>5170000</v>
      </c>
    </row>
    <row r="12" spans="1:6" ht="15" x14ac:dyDescent="0.25">
      <c r="A12" s="37" t="s">
        <v>12</v>
      </c>
      <c r="B12" s="38">
        <v>3370</v>
      </c>
      <c r="C12" s="39">
        <v>2662300</v>
      </c>
    </row>
    <row r="13" spans="1:6" ht="15" x14ac:dyDescent="0.25">
      <c r="A13" s="37" t="s">
        <v>13</v>
      </c>
      <c r="B13" s="38">
        <v>5127</v>
      </c>
      <c r="C13" s="39">
        <v>4768110</v>
      </c>
    </row>
    <row r="14" spans="1:6" ht="15" x14ac:dyDescent="0.25">
      <c r="A14" s="37" t="s">
        <v>14</v>
      </c>
      <c r="B14" s="38">
        <v>4720</v>
      </c>
      <c r="C14" s="39">
        <v>4484000</v>
      </c>
    </row>
    <row r="15" spans="1:6" ht="15" x14ac:dyDescent="0.25">
      <c r="A15" s="37" t="s">
        <v>15</v>
      </c>
      <c r="B15" s="38">
        <v>1985</v>
      </c>
      <c r="C15" s="39">
        <v>3037050</v>
      </c>
    </row>
    <row r="16" spans="1:6" ht="15.75" thickBot="1" x14ac:dyDescent="0.3">
      <c r="A16" s="40" t="s">
        <v>16</v>
      </c>
      <c r="B16" s="41">
        <v>1115</v>
      </c>
      <c r="C16" s="42">
        <v>4727600</v>
      </c>
    </row>
    <row r="17" spans="1:3" ht="15.75" thickBot="1" x14ac:dyDescent="0.3">
      <c r="A17" s="43" t="s">
        <v>17</v>
      </c>
      <c r="B17" s="44"/>
      <c r="C17" s="45">
        <f>SUM(C4:C16)</f>
        <v>35000860</v>
      </c>
    </row>
  </sheetData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U41" sqref="U41"/>
    </sheetView>
  </sheetViews>
  <sheetFormatPr baseColWidth="10" defaultRowHeight="12.75" x14ac:dyDescent="0.2"/>
  <cols>
    <col min="1" max="1" width="5.7109375" style="2" bestFit="1" customWidth="1"/>
    <col min="2" max="2" width="12.28515625" style="2" bestFit="1" customWidth="1"/>
    <col min="3" max="3" width="15.85546875" style="2" bestFit="1" customWidth="1"/>
    <col min="4" max="4" width="13" style="2" customWidth="1"/>
    <col min="5" max="5" width="12.140625" style="2" customWidth="1"/>
    <col min="6" max="6" width="17.42578125" style="2" customWidth="1"/>
    <col min="7" max="7" width="4.28515625" style="2" customWidth="1"/>
    <col min="8" max="8" width="6.5703125" style="2" customWidth="1"/>
    <col min="9" max="9" width="12" style="2" customWidth="1"/>
    <col min="10" max="10" width="6.5703125" style="2" customWidth="1"/>
    <col min="11" max="16384" width="11.42578125" style="2"/>
  </cols>
  <sheetData>
    <row r="1" spans="1:10" ht="15.75" x14ac:dyDescent="0.25">
      <c r="A1" s="1" t="s">
        <v>18</v>
      </c>
      <c r="B1" s="1"/>
      <c r="C1" s="1"/>
      <c r="D1" s="1"/>
      <c r="E1" s="1"/>
      <c r="F1" s="1"/>
    </row>
    <row r="2" spans="1:10" ht="13.5" customHeight="1" thickBot="1" x14ac:dyDescent="0.3">
      <c r="A2" s="3"/>
      <c r="B2" s="3"/>
      <c r="C2" s="3"/>
      <c r="D2" s="3"/>
      <c r="E2" s="3"/>
      <c r="F2" s="3"/>
    </row>
    <row r="3" spans="1:10" ht="30.75" thickBot="1" x14ac:dyDescent="0.3">
      <c r="A3" s="4" t="s">
        <v>19</v>
      </c>
      <c r="B3" s="53" t="s">
        <v>23</v>
      </c>
      <c r="C3" s="47" t="s">
        <v>1</v>
      </c>
      <c r="D3" s="5" t="s">
        <v>20</v>
      </c>
      <c r="E3" s="5" t="s">
        <v>21</v>
      </c>
      <c r="F3" s="6" t="s">
        <v>22</v>
      </c>
      <c r="G3" s="7"/>
      <c r="H3" s="8" t="s">
        <v>24</v>
      </c>
      <c r="I3" s="9" t="s">
        <v>25</v>
      </c>
      <c r="J3" s="10" t="s">
        <v>26</v>
      </c>
    </row>
    <row r="4" spans="1:10" ht="15" x14ac:dyDescent="0.25">
      <c r="A4" s="11">
        <f t="shared" ref="A4:A16" si="0">RANK(D4,$D$4:$D$16)</f>
        <v>1</v>
      </c>
      <c r="B4" s="58" t="str">
        <f>VLOOKUP(F4,$I$4:$J$6,2)</f>
        <v>A</v>
      </c>
      <c r="C4" s="51" t="s">
        <v>11</v>
      </c>
      <c r="D4" s="12">
        <v>5170000</v>
      </c>
      <c r="E4" s="13">
        <f>D4/$D$17</f>
        <v>0.14771065625244637</v>
      </c>
      <c r="F4" s="54">
        <f>SUM($E$4:E4)</f>
        <v>0.14771065625244637</v>
      </c>
      <c r="G4" s="7"/>
      <c r="H4" s="14">
        <v>0.75</v>
      </c>
      <c r="I4" s="15">
        <v>0</v>
      </c>
      <c r="J4" s="16" t="s">
        <v>27</v>
      </c>
    </row>
    <row r="5" spans="1:10" ht="15" x14ac:dyDescent="0.25">
      <c r="A5" s="17">
        <f t="shared" si="0"/>
        <v>2</v>
      </c>
      <c r="B5" s="59"/>
      <c r="C5" s="49" t="s">
        <v>13</v>
      </c>
      <c r="D5" s="18">
        <v>4768110</v>
      </c>
      <c r="E5" s="19">
        <f t="shared" ref="E5:E16" si="1">D5/$D$17</f>
        <v>0.13622836696012613</v>
      </c>
      <c r="F5" s="55">
        <f>SUM($E$4:E5)</f>
        <v>0.28393902321257247</v>
      </c>
      <c r="G5" s="7"/>
      <c r="H5" s="20">
        <v>0.2</v>
      </c>
      <c r="I5" s="21">
        <f>I4+H4</f>
        <v>0.75</v>
      </c>
      <c r="J5" s="22" t="s">
        <v>28</v>
      </c>
    </row>
    <row r="6" spans="1:10" ht="15" x14ac:dyDescent="0.25">
      <c r="A6" s="17">
        <f t="shared" si="0"/>
        <v>3</v>
      </c>
      <c r="B6" s="59"/>
      <c r="C6" s="49" t="s">
        <v>16</v>
      </c>
      <c r="D6" s="18">
        <v>4727600</v>
      </c>
      <c r="E6" s="19">
        <f t="shared" si="1"/>
        <v>0.13507096682767222</v>
      </c>
      <c r="F6" s="55">
        <f>SUM($E$4:E6)</f>
        <v>0.4190099900402447</v>
      </c>
      <c r="G6" s="7"/>
      <c r="H6" s="20">
        <v>0.05</v>
      </c>
      <c r="I6" s="21">
        <f t="shared" ref="I6:I7" si="2">I5+H5</f>
        <v>0.95</v>
      </c>
      <c r="J6" s="22" t="s">
        <v>29</v>
      </c>
    </row>
    <row r="7" spans="1:10" ht="15.75" thickBot="1" x14ac:dyDescent="0.3">
      <c r="A7" s="17">
        <f t="shared" si="0"/>
        <v>4</v>
      </c>
      <c r="B7" s="59"/>
      <c r="C7" s="49" t="s">
        <v>14</v>
      </c>
      <c r="D7" s="18">
        <v>4484000</v>
      </c>
      <c r="E7" s="19">
        <f t="shared" si="1"/>
        <v>0.12811113784061307</v>
      </c>
      <c r="F7" s="55">
        <f>SUM($E$4:E7)</f>
        <v>0.54712112788085776</v>
      </c>
      <c r="G7" s="7"/>
      <c r="H7" s="23"/>
      <c r="I7" s="46">
        <f t="shared" si="2"/>
        <v>1</v>
      </c>
      <c r="J7" s="24"/>
    </row>
    <row r="8" spans="1:10" ht="15" x14ac:dyDescent="0.25">
      <c r="A8" s="17">
        <f t="shared" si="0"/>
        <v>5</v>
      </c>
      <c r="B8" s="59"/>
      <c r="C8" s="49" t="s">
        <v>7</v>
      </c>
      <c r="D8" s="18">
        <v>3110400</v>
      </c>
      <c r="E8" s="19">
        <f t="shared" si="1"/>
        <v>8.8866387854469861E-2</v>
      </c>
      <c r="F8" s="55">
        <f>SUM($E$4:E8)</f>
        <v>0.63598751573532764</v>
      </c>
      <c r="G8" s="7"/>
      <c r="H8" s="7"/>
      <c r="I8" s="7"/>
      <c r="J8" s="7"/>
    </row>
    <row r="9" spans="1:10" ht="15" x14ac:dyDescent="0.25">
      <c r="A9" s="17">
        <f t="shared" si="0"/>
        <v>6</v>
      </c>
      <c r="B9" s="60"/>
      <c r="C9" s="49" t="s">
        <v>15</v>
      </c>
      <c r="D9" s="18">
        <v>3037050</v>
      </c>
      <c r="E9" s="19">
        <f t="shared" si="1"/>
        <v>8.6770725062184181E-2</v>
      </c>
      <c r="F9" s="55">
        <f>SUM($E$4:E9)</f>
        <v>0.72275824079751183</v>
      </c>
      <c r="G9" s="7"/>
      <c r="H9" s="7"/>
      <c r="I9" s="7"/>
      <c r="J9" s="7"/>
    </row>
    <row r="10" spans="1:10" ht="15" x14ac:dyDescent="0.25">
      <c r="A10" s="17">
        <f t="shared" si="0"/>
        <v>7</v>
      </c>
      <c r="B10" s="61" t="str">
        <f>VLOOKUP(F10,$I$4:$J$6,2)</f>
        <v>B</v>
      </c>
      <c r="C10" s="49" t="s">
        <v>12</v>
      </c>
      <c r="D10" s="18">
        <v>2662300</v>
      </c>
      <c r="E10" s="19">
        <f t="shared" si="1"/>
        <v>7.6063845288372914E-2</v>
      </c>
      <c r="F10" s="55">
        <f>SUM($E$4:E10)</f>
        <v>0.79882208608588479</v>
      </c>
      <c r="G10" s="7"/>
      <c r="H10" s="7"/>
      <c r="I10" s="7"/>
      <c r="J10" s="7"/>
    </row>
    <row r="11" spans="1:10" ht="15" x14ac:dyDescent="0.25">
      <c r="A11" s="17">
        <f t="shared" si="0"/>
        <v>8</v>
      </c>
      <c r="B11" s="59"/>
      <c r="C11" s="49" t="s">
        <v>4</v>
      </c>
      <c r="D11" s="18">
        <v>2370130</v>
      </c>
      <c r="E11" s="19">
        <f t="shared" si="1"/>
        <v>6.7716336112884079E-2</v>
      </c>
      <c r="F11" s="55">
        <f>SUM($E$4:E11)</f>
        <v>0.86653842219876887</v>
      </c>
      <c r="G11" s="7"/>
      <c r="H11" s="7"/>
      <c r="I11" s="7"/>
      <c r="J11" s="7"/>
    </row>
    <row r="12" spans="1:10" ht="15" x14ac:dyDescent="0.25">
      <c r="A12" s="17">
        <f t="shared" si="0"/>
        <v>9</v>
      </c>
      <c r="B12" s="60"/>
      <c r="C12" s="49" t="s">
        <v>5</v>
      </c>
      <c r="D12" s="18">
        <v>1557030</v>
      </c>
      <c r="E12" s="19">
        <f t="shared" si="1"/>
        <v>4.4485478356817515E-2</v>
      </c>
      <c r="F12" s="55">
        <f>SUM($E$4:E12)</f>
        <v>0.91102390055558635</v>
      </c>
      <c r="G12" s="7"/>
      <c r="H12" s="7"/>
      <c r="I12" s="7"/>
      <c r="J12" s="7"/>
    </row>
    <row r="13" spans="1:10" ht="15" x14ac:dyDescent="0.25">
      <c r="A13" s="17">
        <f t="shared" si="0"/>
        <v>10</v>
      </c>
      <c r="B13" s="61" t="str">
        <f>VLOOKUP(F13,$I$4:$J$6,2)</f>
        <v>C</v>
      </c>
      <c r="C13" s="49" t="s">
        <v>9</v>
      </c>
      <c r="D13" s="18">
        <v>1522500</v>
      </c>
      <c r="E13" s="19">
        <f t="shared" si="1"/>
        <v>4.3498931169119848E-2</v>
      </c>
      <c r="F13" s="55">
        <f>SUM($E$4:E13)</f>
        <v>0.9545228317247062</v>
      </c>
      <c r="G13" s="7"/>
      <c r="H13" s="7"/>
      <c r="I13" s="7"/>
      <c r="J13" s="7"/>
    </row>
    <row r="14" spans="1:10" ht="15" x14ac:dyDescent="0.25">
      <c r="A14" s="17">
        <f t="shared" si="0"/>
        <v>11</v>
      </c>
      <c r="B14" s="59"/>
      <c r="C14" s="49" t="s">
        <v>6</v>
      </c>
      <c r="D14" s="18">
        <v>624240</v>
      </c>
      <c r="E14" s="19">
        <f t="shared" si="1"/>
        <v>1.7834990340237354E-2</v>
      </c>
      <c r="F14" s="55">
        <f>SUM($E$4:E14)</f>
        <v>0.97235782206494359</v>
      </c>
      <c r="G14" s="7"/>
      <c r="H14" s="7"/>
      <c r="I14" s="7"/>
      <c r="J14" s="7"/>
    </row>
    <row r="15" spans="1:10" ht="15" x14ac:dyDescent="0.25">
      <c r="A15" s="17">
        <f t="shared" si="0"/>
        <v>12</v>
      </c>
      <c r="B15" s="59"/>
      <c r="C15" s="49" t="s">
        <v>10</v>
      </c>
      <c r="D15" s="18">
        <v>564300</v>
      </c>
      <c r="E15" s="19">
        <f t="shared" si="1"/>
        <v>1.6122460990958508E-2</v>
      </c>
      <c r="F15" s="55">
        <f>SUM($E$4:E15)</f>
        <v>0.98848028305590208</v>
      </c>
      <c r="G15" s="7"/>
      <c r="H15" s="7"/>
      <c r="I15" s="7"/>
      <c r="J15" s="7"/>
    </row>
    <row r="16" spans="1:10" ht="15.75" thickBot="1" x14ac:dyDescent="0.3">
      <c r="A16" s="25">
        <f t="shared" si="0"/>
        <v>13</v>
      </c>
      <c r="B16" s="62"/>
      <c r="C16" s="50" t="s">
        <v>8</v>
      </c>
      <c r="D16" s="26">
        <v>403200</v>
      </c>
      <c r="E16" s="27">
        <f t="shared" si="1"/>
        <v>1.1519716944097945E-2</v>
      </c>
      <c r="F16" s="56">
        <f>SUM($E$4:E16)</f>
        <v>1</v>
      </c>
      <c r="G16" s="7"/>
      <c r="H16" s="7"/>
      <c r="I16" s="7"/>
      <c r="J16" s="7"/>
    </row>
    <row r="17" spans="1:10" ht="15.75" thickBot="1" x14ac:dyDescent="0.3">
      <c r="A17" s="28"/>
      <c r="B17" s="52"/>
      <c r="C17" s="48" t="s">
        <v>17</v>
      </c>
      <c r="D17" s="29">
        <f>SUM(D4:D16)</f>
        <v>35000860</v>
      </c>
      <c r="E17" s="30"/>
      <c r="F17" s="45"/>
      <c r="G17" s="7"/>
      <c r="H17" s="7"/>
      <c r="I17" s="7"/>
      <c r="J17" s="7"/>
    </row>
  </sheetData>
  <sortState ref="A4:F17">
    <sortCondition ref="A4"/>
  </sortState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mergeCells count="3">
    <mergeCell ref="B4:B9"/>
    <mergeCell ref="B10:B12"/>
    <mergeCell ref="B13:B16"/>
  </mergeCells>
  <pageMargins left="0.78740157499999996" right="0.78740157499999996" top="0.984251969" bottom="0.984251969" header="0.4921259845" footer="0.4921259845"/>
  <pageSetup paperSize="9" orientation="portrait" r:id="rId5"/>
  <headerFooter alignWithMargins="0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Jahresumsatz</vt:lpstr>
      <vt:lpstr>Rangliste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2011-12-13T15:59:37Z</dcterms:created>
  <dcterms:modified xsi:type="dcterms:W3CDTF">2016-09-07T09:33:17Z</dcterms:modified>
</cp:coreProperties>
</file>