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Ergebnisdateien\"/>
    </mc:Choice>
  </mc:AlternateContent>
  <bookViews>
    <workbookView xWindow="0" yWindow="0" windowWidth="19200" windowHeight="11205" tabRatio="825" activeTab="5"/>
  </bookViews>
  <sheets>
    <sheet name="1.Quartal" sheetId="1" r:id="rId1"/>
    <sheet name="2.Quartal" sheetId="2" r:id="rId2"/>
    <sheet name="3.Quartal" sheetId="3" r:id="rId3"/>
    <sheet name="4.Quartal" sheetId="4" r:id="rId4"/>
    <sheet name="Jahresproduktion" sheetId="5" r:id="rId5"/>
    <sheet name="ABC-Analyse" sheetId="6" r:id="rId6"/>
    <sheet name="Zusatzaufgabe" sheetId="8" r:id="rId7"/>
    <sheet name="Zusatzaufgabe (Lösung)" sheetId="7" r:id="rId8"/>
  </sheets>
  <calcPr calcId="171027"/>
</workbook>
</file>

<file path=xl/calcChain.xml><?xml version="1.0" encoding="utf-8"?>
<calcChain xmlns="http://schemas.openxmlformats.org/spreadsheetml/2006/main">
  <c r="A4" i="8" l="1"/>
  <c r="A5" i="8"/>
  <c r="I5" i="8"/>
  <c r="I6" i="8" s="1"/>
  <c r="I7" i="8" s="1"/>
  <c r="A6" i="8"/>
  <c r="A7" i="8"/>
  <c r="A8" i="8"/>
  <c r="A9" i="8"/>
  <c r="A10" i="8"/>
  <c r="A11" i="8"/>
  <c r="A12" i="8"/>
  <c r="A13" i="8"/>
  <c r="A14" i="8"/>
  <c r="A15" i="8"/>
  <c r="A16" i="8"/>
  <c r="D17" i="8"/>
  <c r="E5" i="8" s="1"/>
  <c r="E9" i="8" l="1"/>
  <c r="E13" i="8"/>
  <c r="E14" i="8"/>
  <c r="E11" i="8"/>
  <c r="E4" i="8"/>
  <c r="E10" i="8"/>
  <c r="E15" i="8"/>
  <c r="E16" i="8"/>
  <c r="E12" i="8"/>
  <c r="E8" i="8"/>
  <c r="E7" i="8"/>
  <c r="E6" i="8"/>
  <c r="F9" i="8" l="1"/>
  <c r="F13" i="8"/>
  <c r="F4" i="8"/>
  <c r="F11" i="8"/>
  <c r="F10" i="8"/>
  <c r="F14" i="8"/>
  <c r="F5" i="8"/>
  <c r="F6" i="8"/>
  <c r="F7" i="8"/>
  <c r="F8" i="8"/>
  <c r="F12" i="8"/>
  <c r="F16" i="8"/>
  <c r="F15" i="8"/>
  <c r="D17" i="7"/>
  <c r="E15" i="7" s="1"/>
  <c r="E16" i="7"/>
  <c r="A16" i="7"/>
  <c r="A15" i="7"/>
  <c r="E14" i="7"/>
  <c r="A14" i="7"/>
  <c r="A13" i="7"/>
  <c r="E12" i="7"/>
  <c r="A12" i="7"/>
  <c r="A11" i="7"/>
  <c r="E10" i="7"/>
  <c r="A10" i="7"/>
  <c r="A9" i="7"/>
  <c r="E8" i="7"/>
  <c r="A8" i="7"/>
  <c r="A7" i="7"/>
  <c r="E6" i="7"/>
  <c r="A6" i="7"/>
  <c r="I5" i="7"/>
  <c r="I6" i="7" s="1"/>
  <c r="I7" i="7" s="1"/>
  <c r="E5" i="7"/>
  <c r="A5" i="7"/>
  <c r="A4" i="7"/>
  <c r="E4" i="7" l="1"/>
  <c r="E7" i="7"/>
  <c r="F8" i="7" s="1"/>
  <c r="B8" i="7" s="1"/>
  <c r="E9" i="7"/>
  <c r="E11" i="7"/>
  <c r="F12" i="7" s="1"/>
  <c r="B12" i="7" s="1"/>
  <c r="E13" i="7"/>
  <c r="F5" i="7"/>
  <c r="B5" i="7" s="1"/>
  <c r="F6" i="7"/>
  <c r="B6" i="7" s="1"/>
  <c r="F7" i="7"/>
  <c r="B7" i="7" s="1"/>
  <c r="F16" i="7"/>
  <c r="B16" i="7" s="1"/>
  <c r="I5" i="6"/>
  <c r="I6" i="6" s="1"/>
  <c r="I7" i="6" s="1"/>
  <c r="F14" i="7" l="1"/>
  <c r="B14" i="7" s="1"/>
  <c r="F11" i="7"/>
  <c r="B11" i="7" s="1"/>
  <c r="F10" i="7"/>
  <c r="B10" i="7" s="1"/>
  <c r="F13" i="7"/>
  <c r="B13" i="7" s="1"/>
  <c r="F9" i="7"/>
  <c r="B9" i="7" s="1"/>
  <c r="F15" i="7"/>
  <c r="B15" i="7" s="1"/>
  <c r="F4" i="7"/>
  <c r="B4" i="7" s="1"/>
  <c r="A10" i="6"/>
  <c r="A8" i="6"/>
  <c r="A13" i="6"/>
  <c r="A16" i="6"/>
  <c r="A7" i="6"/>
  <c r="A15" i="6"/>
  <c r="A11" i="6"/>
  <c r="A9" i="6"/>
  <c r="A5" i="6"/>
  <c r="A6" i="6"/>
  <c r="A12" i="6"/>
  <c r="A14" i="6"/>
  <c r="A4" i="6"/>
  <c r="D17" i="6" l="1"/>
  <c r="E22" i="4"/>
  <c r="D22" i="4"/>
  <c r="C22" i="4"/>
  <c r="F21" i="4"/>
  <c r="F17" i="4"/>
  <c r="F13" i="4"/>
  <c r="F8" i="4"/>
  <c r="E22" i="3"/>
  <c r="D22" i="3"/>
  <c r="C22" i="3"/>
  <c r="F21" i="3"/>
  <c r="F22" i="3" s="1"/>
  <c r="F17" i="3"/>
  <c r="F13" i="3"/>
  <c r="F8" i="3"/>
  <c r="E22" i="2"/>
  <c r="D22" i="2"/>
  <c r="C22" i="2"/>
  <c r="F21" i="2"/>
  <c r="F17" i="2"/>
  <c r="F13" i="2"/>
  <c r="F8" i="2"/>
  <c r="E22" i="1"/>
  <c r="D22" i="1"/>
  <c r="C22" i="1"/>
  <c r="F21" i="1"/>
  <c r="F17" i="1"/>
  <c r="F13" i="1"/>
  <c r="F8" i="1"/>
  <c r="E8" i="6" l="1"/>
  <c r="E12" i="6"/>
  <c r="E16" i="6"/>
  <c r="E5" i="6"/>
  <c r="E9" i="6"/>
  <c r="E13" i="6"/>
  <c r="E4" i="6"/>
  <c r="E6" i="6"/>
  <c r="E10" i="6"/>
  <c r="E14" i="6"/>
  <c r="E7" i="6"/>
  <c r="E11" i="6"/>
  <c r="E15" i="6"/>
  <c r="F22" i="2"/>
  <c r="F22" i="1"/>
  <c r="F22" i="4"/>
  <c r="F5" i="6" l="1"/>
  <c r="F9" i="6"/>
  <c r="F13" i="6"/>
  <c r="F4" i="6"/>
  <c r="B4" i="6" s="1"/>
  <c r="F6" i="6"/>
  <c r="F10" i="6"/>
  <c r="B10" i="6" s="1"/>
  <c r="F14" i="6"/>
  <c r="B14" i="6" s="1"/>
  <c r="F7" i="6"/>
  <c r="F11" i="6"/>
  <c r="F15" i="6"/>
  <c r="F8" i="6"/>
  <c r="F12" i="6"/>
  <c r="F16" i="6"/>
</calcChain>
</file>

<file path=xl/sharedStrings.xml><?xml version="1.0" encoding="utf-8"?>
<sst xmlns="http://schemas.openxmlformats.org/spreadsheetml/2006/main" count="226" uniqueCount="51">
  <si>
    <t>Produktionsmengen</t>
  </si>
  <si>
    <t>1. Quartal</t>
  </si>
  <si>
    <t>Produkte</t>
  </si>
  <si>
    <t>Januar</t>
  </si>
  <si>
    <t>Februar</t>
  </si>
  <si>
    <t>März</t>
  </si>
  <si>
    <t>Gesamtproduktion</t>
  </si>
  <si>
    <t>Fertigungslinie A Stühle:</t>
  </si>
  <si>
    <t>Besucherstühle</t>
  </si>
  <si>
    <t>Bürostühle</t>
  </si>
  <si>
    <t>Stehhilfen</t>
  </si>
  <si>
    <t>Gesamt</t>
  </si>
  <si>
    <t>Fertigungslinie B        Tische:</t>
  </si>
  <si>
    <t>Schreibtische</t>
  </si>
  <si>
    <t>Stehpulte</t>
  </si>
  <si>
    <t>PC-Tische</t>
  </si>
  <si>
    <t>Kombi-Tische</t>
  </si>
  <si>
    <t>Fertigungslinie C       Schränke:</t>
  </si>
  <si>
    <t>Aktenschränke</t>
  </si>
  <si>
    <t>Container</t>
  </si>
  <si>
    <t>Sideboards</t>
  </si>
  <si>
    <t>Fertigungslinie D        Regalsysteme:</t>
  </si>
  <si>
    <t>Aktenregale</t>
  </si>
  <si>
    <t>Garderoben</t>
  </si>
  <si>
    <t>Empfangstheken</t>
  </si>
  <si>
    <t>2. Quartal</t>
  </si>
  <si>
    <t>April</t>
  </si>
  <si>
    <t>Mai</t>
  </si>
  <si>
    <t>Juni</t>
  </si>
  <si>
    <t>3. Quartal</t>
  </si>
  <si>
    <t>Juli</t>
  </si>
  <si>
    <t>August</t>
  </si>
  <si>
    <t>September</t>
  </si>
  <si>
    <t>4. Quartal</t>
  </si>
  <si>
    <t>Oktober</t>
  </si>
  <si>
    <t>November</t>
  </si>
  <si>
    <t>Dezember</t>
  </si>
  <si>
    <t>der letzten 12 Monate</t>
  </si>
  <si>
    <t>Rangliste der Produkte an der Jahresproduktionsmenge</t>
  </si>
  <si>
    <t>Rang</t>
  </si>
  <si>
    <t>Produktions-menge</t>
  </si>
  <si>
    <t>Anteil an der Gesamt-produktion</t>
  </si>
  <si>
    <t>Kumulierte Menge in Prozent</t>
  </si>
  <si>
    <t>ABC-Analyse</t>
  </si>
  <si>
    <t>Anteil</t>
  </si>
  <si>
    <t>Kum. Anteil</t>
  </si>
  <si>
    <t>Klasse</t>
  </si>
  <si>
    <t>A</t>
  </si>
  <si>
    <t>B</t>
  </si>
  <si>
    <t>C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</si>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</sst>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€-1]_-;\-* #,##0.00\ [$€-1]_-;_-* &quot;-&quot;??\ [$€-1]_-"/>
    <numFmt numFmtId="165" formatCode="0.0%"/>
    <numFmt numFmtId="166" formatCode="#,##0_ ;\-#,##0\ "/>
  </numFmts>
  <fonts count="7" x14ac:knownFonts="1"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4" fillId="0" borderId="0" xfId="0" applyFont="1"/>
    <xf numFmtId="3" fontId="2" fillId="0" borderId="0" xfId="0" applyNumberFormat="1" applyFont="1"/>
    <xf numFmtId="164" fontId="4" fillId="0" borderId="0" xfId="0" applyNumberFormat="1" applyFont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left"/>
    </xf>
    <xf numFmtId="3" fontId="3" fillId="0" borderId="3" xfId="2" applyNumberFormat="1" applyFont="1" applyBorder="1"/>
    <xf numFmtId="0" fontId="3" fillId="0" borderId="5" xfId="0" applyFont="1" applyBorder="1" applyAlignment="1">
      <alignment horizontal="left"/>
    </xf>
    <xf numFmtId="3" fontId="3" fillId="0" borderId="5" xfId="2" applyNumberFormat="1" applyFont="1" applyBorder="1"/>
    <xf numFmtId="0" fontId="5" fillId="3" borderId="6" xfId="0" applyFont="1" applyFill="1" applyBorder="1" applyAlignment="1">
      <alignment horizontal="right" wrapText="1"/>
    </xf>
    <xf numFmtId="0" fontId="3" fillId="4" borderId="7" xfId="0" applyFont="1" applyFill="1" applyBorder="1" applyAlignment="1">
      <alignment horizontal="left"/>
    </xf>
    <xf numFmtId="3" fontId="3" fillId="4" borderId="8" xfId="2" applyNumberFormat="1" applyFont="1" applyFill="1" applyBorder="1"/>
    <xf numFmtId="3" fontId="5" fillId="4" borderId="9" xfId="2" applyNumberFormat="1" applyFont="1" applyFill="1" applyBorder="1"/>
    <xf numFmtId="0" fontId="5" fillId="4" borderId="5" xfId="0" applyFont="1" applyFill="1" applyBorder="1" applyAlignment="1">
      <alignment horizontal="left"/>
    </xf>
    <xf numFmtId="3" fontId="5" fillId="4" borderId="5" xfId="2" applyNumberFormat="1" applyFont="1" applyFill="1" applyBorder="1"/>
    <xf numFmtId="0" fontId="3" fillId="0" borderId="3" xfId="0" applyFont="1" applyFill="1" applyBorder="1" applyAlignment="1">
      <alignment horizontal="left"/>
    </xf>
    <xf numFmtId="3" fontId="3" fillId="0" borderId="3" xfId="2" applyNumberFormat="1" applyFont="1" applyFill="1" applyBorder="1"/>
    <xf numFmtId="0" fontId="3" fillId="0" borderId="1" xfId="0" applyFont="1" applyBorder="1" applyAlignment="1">
      <alignment horizontal="left"/>
    </xf>
    <xf numFmtId="3" fontId="3" fillId="0" borderId="1" xfId="2" applyNumberFormat="1" applyFont="1" applyBorder="1"/>
    <xf numFmtId="0" fontId="5" fillId="5" borderId="5" xfId="0" applyFont="1" applyFill="1" applyBorder="1" applyAlignment="1">
      <alignment horizontal="right"/>
    </xf>
    <xf numFmtId="0" fontId="5" fillId="5" borderId="5" xfId="0" applyFont="1" applyFill="1" applyBorder="1"/>
    <xf numFmtId="3" fontId="5" fillId="5" borderId="5" xfId="0" applyNumberFormat="1" applyFont="1" applyFill="1" applyBorder="1"/>
    <xf numFmtId="0" fontId="5" fillId="2" borderId="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165" fontId="3" fillId="0" borderId="5" xfId="0" applyNumberFormat="1" applyFont="1" applyBorder="1" applyAlignment="1">
      <alignment horizontal="right"/>
    </xf>
    <xf numFmtId="165" fontId="3" fillId="0" borderId="5" xfId="0" applyNumberFormat="1" applyFont="1" applyBorder="1"/>
    <xf numFmtId="0" fontId="3" fillId="0" borderId="17" xfId="0" applyFont="1" applyBorder="1" applyAlignment="1">
      <alignment horizontal="left"/>
    </xf>
    <xf numFmtId="3" fontId="3" fillId="0" borderId="17" xfId="2" applyNumberFormat="1" applyFont="1" applyBorder="1"/>
    <xf numFmtId="0" fontId="5" fillId="3" borderId="5" xfId="0" applyFont="1" applyFill="1" applyBorder="1" applyAlignment="1">
      <alignment horizontal="right"/>
    </xf>
    <xf numFmtId="0" fontId="5" fillId="3" borderId="5" xfId="0" applyFont="1" applyFill="1" applyBorder="1"/>
    <xf numFmtId="166" fontId="5" fillId="3" borderId="5" xfId="2" applyNumberFormat="1" applyFont="1" applyFill="1" applyBorder="1"/>
    <xf numFmtId="165" fontId="5" fillId="3" borderId="5" xfId="0" applyNumberFormat="1" applyFont="1" applyFill="1" applyBorder="1" applyAlignment="1">
      <alignment horizontal="right"/>
    </xf>
    <xf numFmtId="165" fontId="5" fillId="3" borderId="5" xfId="0" applyNumberFormat="1" applyFont="1" applyFill="1" applyBorder="1"/>
    <xf numFmtId="0" fontId="3" fillId="3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9" fontId="3" fillId="0" borderId="10" xfId="1" applyFont="1" applyBorder="1"/>
    <xf numFmtId="9" fontId="3" fillId="0" borderId="13" xfId="1" applyFont="1" applyBorder="1"/>
    <xf numFmtId="0" fontId="3" fillId="0" borderId="10" xfId="0" applyFont="1" applyBorder="1" applyAlignment="1">
      <alignment horizontal="center"/>
    </xf>
    <xf numFmtId="9" fontId="3" fillId="0" borderId="13" xfId="0" applyNumberFormat="1" applyFont="1" applyBorder="1"/>
    <xf numFmtId="9" fontId="3" fillId="0" borderId="14" xfId="0" applyNumberFormat="1" applyFont="1" applyBorder="1"/>
    <xf numFmtId="0" fontId="3" fillId="0" borderId="15" xfId="0" applyFont="1" applyBorder="1" applyAlignment="1">
      <alignment horizontal="center"/>
    </xf>
    <xf numFmtId="0" fontId="3" fillId="0" borderId="16" xfId="0" applyFont="1" applyBorder="1"/>
    <xf numFmtId="9" fontId="3" fillId="0" borderId="3" xfId="0" applyNumberFormat="1" applyFont="1" applyBorder="1"/>
    <xf numFmtId="0" fontId="3" fillId="0" borderId="3" xfId="0" applyFont="1" applyBorder="1"/>
    <xf numFmtId="0" fontId="3" fillId="0" borderId="16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5" fillId="3" borderId="17" xfId="0" applyFont="1" applyFill="1" applyBorder="1"/>
    <xf numFmtId="0" fontId="5" fillId="0" borderId="5" xfId="0" applyFont="1" applyBorder="1" applyAlignment="1">
      <alignment horizontal="center" vertical="center"/>
    </xf>
    <xf numFmtId="0" fontId="3" fillId="3" borderId="2" xfId="0" applyFont="1" applyFill="1" applyBorder="1" applyAlignment="1">
      <alignment vertical="top" wrapText="1"/>
    </xf>
    <xf numFmtId="0" fontId="3" fillId="3" borderId="4" xfId="0" applyFont="1" applyFill="1" applyBorder="1" applyAlignment="1">
      <alignment vertical="top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'ABC-Analyse'!$F$3</c:f>
              <c:strCache>
                <c:ptCount val="1"/>
                <c:pt idx="0">
                  <c:v>Kumulierte Menge in Prozent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'ABC-Analyse'!$B$4:$C$16</c:f>
              <c:multiLvlStrCache>
                <c:ptCount val="13"/>
                <c:lvl>
                  <c:pt idx="0">
                    <c:v>Besucherstühle</c:v>
                  </c:pt>
                  <c:pt idx="1">
                    <c:v>Sideboards</c:v>
                  </c:pt>
                  <c:pt idx="2">
                    <c:v>Aktenregale</c:v>
                  </c:pt>
                  <c:pt idx="3">
                    <c:v>PC-Tische</c:v>
                  </c:pt>
                  <c:pt idx="4">
                    <c:v>Stehhilfen</c:v>
                  </c:pt>
                  <c:pt idx="5">
                    <c:v>Container</c:v>
                  </c:pt>
                  <c:pt idx="6">
                    <c:v>Bürostühle</c:v>
                  </c:pt>
                  <c:pt idx="7">
                    <c:v>Aktenschränke</c:v>
                  </c:pt>
                  <c:pt idx="8">
                    <c:v>Garderoben</c:v>
                  </c:pt>
                  <c:pt idx="9">
                    <c:v>Schreibtische</c:v>
                  </c:pt>
                  <c:pt idx="10">
                    <c:v>Empfangstheken</c:v>
                  </c:pt>
                  <c:pt idx="11">
                    <c:v>Kombi-Tische</c:v>
                  </c:pt>
                  <c:pt idx="12">
                    <c:v>Stehpulte</c:v>
                  </c:pt>
                </c:lvl>
                <c:lvl>
                  <c:pt idx="0">
                    <c:v>A</c:v>
                  </c:pt>
                  <c:pt idx="6">
                    <c:v>B</c:v>
                  </c:pt>
                  <c:pt idx="10">
                    <c:v>C</c:v>
                  </c:pt>
                </c:lvl>
              </c:multiLvlStrCache>
            </c:multiLvlStrRef>
          </c:cat>
          <c:val>
            <c:numRef>
              <c:f>'ABC-Analyse'!$F$4:$F$16</c:f>
              <c:numCache>
                <c:formatCode>0.0%</c:formatCode>
                <c:ptCount val="13"/>
                <c:pt idx="0">
                  <c:v>0.22755927738050433</c:v>
                </c:pt>
                <c:pt idx="1">
                  <c:v>0.34816051938276249</c:v>
                </c:pt>
                <c:pt idx="2">
                  <c:v>0.45918799397817084</c:v>
                </c:pt>
                <c:pt idx="3">
                  <c:v>0.56151204365826113</c:v>
                </c:pt>
                <c:pt idx="4">
                  <c:v>0.64308901016183662</c:v>
                </c:pt>
                <c:pt idx="5">
                  <c:v>0.72236074520135485</c:v>
                </c:pt>
                <c:pt idx="6">
                  <c:v>0.79417576213774932</c:v>
                </c:pt>
                <c:pt idx="7">
                  <c:v>0.85886337975159954</c:v>
                </c:pt>
                <c:pt idx="8">
                  <c:v>0.90555607828377871</c:v>
                </c:pt>
                <c:pt idx="9">
                  <c:v>0.93413624388407979</c:v>
                </c:pt>
                <c:pt idx="10">
                  <c:v>0.96036413248024088</c:v>
                </c:pt>
                <c:pt idx="11">
                  <c:v>0.98494542717350397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0E-4B86-9B97-D80C843DF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9306976"/>
        <c:axId val="1489308064"/>
      </c:lineChart>
      <c:catAx>
        <c:axId val="148930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9308064"/>
        <c:crosses val="autoZero"/>
        <c:auto val="1"/>
        <c:lblAlgn val="ctr"/>
        <c:lblOffset val="100"/>
        <c:noMultiLvlLbl val="0"/>
      </c:catAx>
      <c:valAx>
        <c:axId val="148930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9306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9524</xdr:rowOff>
    </xdr:from>
    <xdr:to>
      <xdr:col>10</xdr:col>
      <xdr:colOff>761999</xdr:colOff>
      <xdr:row>45</xdr:row>
      <xdr:rowOff>161924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Dokumente%20und%20Einstellungen\mcaspari\Eigene%20Dateien\w-ex2002c_bu\Ergebnisdateien\ber&#252;cksichtigt\&#220;bung%20Konsolidierung-E.xls" TargetMode="External"/><Relationship Id="rId2" Type="http://schemas.openxmlformats.org/officeDocument/2006/relationships/externalLinkPath" Target="file:///C:\Dokumente%20und%20Einstellungen\mcaspari\Eigene%20Dateien\w-ex2002c_bu\Ergebnisdateien\ber&#252;cksichtigt\&#220;bung%20Konsolidierung-E.xls" TargetMode="External"/><Relationship Id="rId1" Type="http://schemas.openxmlformats.org/officeDocument/2006/relationships/externalLinkPath" Target="file:///C:\Dokumente%20und%20Einstellungen\mcaspari\Eigene%20Dateien\w-ex2002c_bu\Ergebnisdateien\ber&#252;cksichtigt\&#220;bung%20Konsolidierung-E.xls" TargetMode="External"/><Relationship Id="rId4" Type="http://schemas.openxmlformats.org/officeDocument/2006/relationships/externalLinkPath" Target="file:///C:\Dokumente%20und%20Einstellungen\mcaspari\Eigene%20Dateien\w-ex2002c_bu\Ergebnisdateien\ber&#252;cksichtigt\&#220;bung%20Konsolidierung-E.xls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Dokumente%20und%20Einstellungen\mcaspari\Eigene%20Dateien\w-ex2002c_bu\Ergebnisdateien\ber&#252;cksichtigt\&#220;bung%20Konsolidierung-E.xls" TargetMode="External"/><Relationship Id="rId2" Type="http://schemas.openxmlformats.org/officeDocument/2006/relationships/externalLinkPath" Target="file:///C:\Dokumente%20und%20Einstellungen\mcaspari\Eigene%20Dateien\w-ex2002c_bu\Ergebnisdateien\ber&#252;cksichtigt\&#220;bung%20Konsolidierung-E.xls" TargetMode="External"/><Relationship Id="rId1" Type="http://schemas.openxmlformats.org/officeDocument/2006/relationships/externalLinkPath" Target="file:///C:\Dokumente%20und%20Einstellungen\mcaspari\Eigene%20Dateien\w-ex2002c_bu\Ergebnisdateien\ber&#252;cksichtigt\&#220;bung%20Konsolidierung-E.xl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externalLinkPath" Target="file:///C:\Dokumente%20und%20Einstellungen\mcaspari\Eigene%20Dateien\w-ex2002c_bu\Ergebnisdateien\ber&#252;cksichtigt\&#220;bung%20Konsolidierung-E.xls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Dokumente%20und%20Einstellungen\mcaspari\Eigene%20Dateien\w-ex2002c_bu\Ergebnisdateien\ber&#252;cksichtigt\&#220;bung%20Konsolidierung-E.xls" TargetMode="External"/><Relationship Id="rId2" Type="http://schemas.openxmlformats.org/officeDocument/2006/relationships/externalLinkPath" Target="file:///C:\Dokumente%20und%20Einstellungen\mcaspari\Eigene%20Dateien\w-ex2002c_bu\Ergebnisdateien\ber&#252;cksichtigt\&#220;bung%20Konsolidierung-E.xls" TargetMode="External"/><Relationship Id="rId1" Type="http://schemas.openxmlformats.org/officeDocument/2006/relationships/externalLinkPath" Target="file:///C:\Dokumente%20und%20Einstellungen\mcaspari\Eigene%20Dateien\w-ex2002c_bu\Ergebnisdateien\ber&#252;cksichtigt\&#220;bung%20Konsolidierung-E.xls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externalLinkPath" Target="file:///C:\Dokumente%20und%20Einstellungen\mcaspari\Eigene%20Dateien\w-ex2002c_bu\Ergebnisdateien\ber&#252;cksichtigt\&#220;bung%20Konsolidierung-E.xls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Dokumente%20und%20Einstellungen\mcaspari\Eigene%20Dateien\w-ex2002c_bu\Ergebnisdateien\ber&#252;cksichtigt\&#220;bung%20Konsolidierung-E.xls" TargetMode="External"/><Relationship Id="rId2" Type="http://schemas.openxmlformats.org/officeDocument/2006/relationships/externalLinkPath" Target="file:///C:\Dokumente%20und%20Einstellungen\mcaspari\Eigene%20Dateien\w-ex2002c_bu\Ergebnisdateien\ber&#252;cksichtigt\&#220;bung%20Konsolidierung-E.xls" TargetMode="External"/><Relationship Id="rId1" Type="http://schemas.openxmlformats.org/officeDocument/2006/relationships/externalLinkPath" Target="file:///C:\Dokumente%20und%20Einstellungen\mcaspari\Eigene%20Dateien\w-ex2002c_bu\Ergebnisdateien\ber&#252;cksichtigt\&#220;bung%20Konsolidierung-E.xls" TargetMode="External"/><Relationship Id="rId5" Type="http://schemas.openxmlformats.org/officeDocument/2006/relationships/printerSettings" Target="../printerSettings/printerSettings7.bin"/><Relationship Id="rId4" Type="http://schemas.openxmlformats.org/officeDocument/2006/relationships/externalLinkPath" Target="file:///C:\Dokumente%20und%20Einstellungen\mcaspari\Eigene%20Dateien\w-ex2002c_bu\Ergebnisdateien\ber&#252;cksichtigt\&#220;bung%20Konsolidierung-E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sqref="A1:G1"/>
    </sheetView>
  </sheetViews>
  <sheetFormatPr baseColWidth="10" defaultRowHeight="12.75" x14ac:dyDescent="0.2"/>
  <cols>
    <col min="1" max="1" width="17.7109375" style="1" customWidth="1"/>
    <col min="2" max="2" width="15.42578125" style="1" customWidth="1"/>
    <col min="3" max="3" width="8.85546875" style="1" customWidth="1"/>
    <col min="4" max="5" width="11.42578125" style="1"/>
    <col min="6" max="6" width="17.85546875" style="1" bestFit="1" customWidth="1"/>
    <col min="7" max="7" width="3.140625" style="1" customWidth="1"/>
    <col min="8" max="16384" width="11.42578125" style="1"/>
  </cols>
  <sheetData>
    <row r="1" spans="1:7" ht="18.75" x14ac:dyDescent="0.3">
      <c r="A1" s="56" t="s">
        <v>0</v>
      </c>
      <c r="B1" s="56"/>
      <c r="C1" s="56"/>
      <c r="D1" s="56"/>
      <c r="E1" s="56"/>
      <c r="F1" s="56"/>
      <c r="G1" s="56"/>
    </row>
    <row r="2" spans="1:7" ht="15" x14ac:dyDescent="0.25">
      <c r="A2" s="57" t="s">
        <v>1</v>
      </c>
      <c r="B2" s="57"/>
      <c r="C2" s="57"/>
      <c r="D2" s="57"/>
      <c r="E2" s="57"/>
      <c r="F2" s="57"/>
      <c r="G2" s="57"/>
    </row>
    <row r="3" spans="1:7" x14ac:dyDescent="0.2">
      <c r="B3" s="2"/>
      <c r="C3" s="2"/>
      <c r="D3" s="2"/>
      <c r="E3" s="2"/>
      <c r="F3" s="2"/>
    </row>
    <row r="4" spans="1:7" ht="15.75" thickBot="1" x14ac:dyDescent="0.3">
      <c r="A4" s="5"/>
      <c r="B4" s="6" t="s">
        <v>2</v>
      </c>
      <c r="C4" s="7" t="s">
        <v>3</v>
      </c>
      <c r="D4" s="7" t="s">
        <v>4</v>
      </c>
      <c r="E4" s="7" t="s">
        <v>5</v>
      </c>
      <c r="F4" s="7" t="s">
        <v>6</v>
      </c>
    </row>
    <row r="5" spans="1:7" ht="15" x14ac:dyDescent="0.25">
      <c r="A5" s="54" t="s">
        <v>7</v>
      </c>
      <c r="B5" s="8" t="s">
        <v>8</v>
      </c>
      <c r="C5" s="9">
        <v>496</v>
      </c>
      <c r="D5" s="9">
        <v>693</v>
      </c>
      <c r="E5" s="9">
        <v>745</v>
      </c>
      <c r="F5" s="9">
        <v>1934</v>
      </c>
    </row>
    <row r="6" spans="1:7" ht="15" x14ac:dyDescent="0.25">
      <c r="A6" s="55"/>
      <c r="B6" s="10" t="s">
        <v>9</v>
      </c>
      <c r="C6" s="11">
        <v>214</v>
      </c>
      <c r="D6" s="11">
        <v>197</v>
      </c>
      <c r="E6" s="11">
        <v>199</v>
      </c>
      <c r="F6" s="11">
        <v>610</v>
      </c>
    </row>
    <row r="7" spans="1:7" ht="15" x14ac:dyDescent="0.25">
      <c r="A7" s="55"/>
      <c r="B7" s="10" t="s">
        <v>10</v>
      </c>
      <c r="C7" s="11">
        <v>233</v>
      </c>
      <c r="D7" s="11">
        <v>198</v>
      </c>
      <c r="E7" s="11">
        <v>262</v>
      </c>
      <c r="F7" s="11">
        <v>693</v>
      </c>
    </row>
    <row r="8" spans="1:7" ht="15.75" thickBot="1" x14ac:dyDescent="0.3">
      <c r="A8" s="12" t="s">
        <v>11</v>
      </c>
      <c r="B8" s="13"/>
      <c r="C8" s="14"/>
      <c r="D8" s="14"/>
      <c r="E8" s="14"/>
      <c r="F8" s="15">
        <f>SUM(F5:F7)</f>
        <v>3237</v>
      </c>
    </row>
    <row r="9" spans="1:7" ht="15" x14ac:dyDescent="0.25">
      <c r="A9" s="54" t="s">
        <v>12</v>
      </c>
      <c r="B9" s="8" t="s">
        <v>13</v>
      </c>
      <c r="C9" s="9">
        <v>94</v>
      </c>
      <c r="D9" s="9">
        <v>79</v>
      </c>
      <c r="E9" s="9">
        <v>69</v>
      </c>
      <c r="F9" s="9">
        <v>242</v>
      </c>
    </row>
    <row r="10" spans="1:7" ht="15" x14ac:dyDescent="0.25">
      <c r="A10" s="55"/>
      <c r="B10" s="10" t="s">
        <v>14</v>
      </c>
      <c r="C10" s="11">
        <v>45</v>
      </c>
      <c r="D10" s="11">
        <v>40</v>
      </c>
      <c r="E10" s="11">
        <v>43</v>
      </c>
      <c r="F10" s="11">
        <v>128</v>
      </c>
    </row>
    <row r="11" spans="1:7" ht="15" x14ac:dyDescent="0.25">
      <c r="A11" s="55"/>
      <c r="B11" s="10" t="s">
        <v>15</v>
      </c>
      <c r="C11" s="11">
        <v>275</v>
      </c>
      <c r="D11" s="11">
        <v>298</v>
      </c>
      <c r="E11" s="11">
        <v>292</v>
      </c>
      <c r="F11" s="11">
        <v>865</v>
      </c>
    </row>
    <row r="12" spans="1:7" ht="15" x14ac:dyDescent="0.25">
      <c r="A12" s="55"/>
      <c r="B12" s="10" t="s">
        <v>16</v>
      </c>
      <c r="C12" s="11">
        <v>60</v>
      </c>
      <c r="D12" s="11">
        <v>70</v>
      </c>
      <c r="E12" s="11">
        <v>79</v>
      </c>
      <c r="F12" s="11">
        <v>209</v>
      </c>
    </row>
    <row r="13" spans="1:7" ht="15.75" thickBot="1" x14ac:dyDescent="0.3">
      <c r="A13" s="12" t="s">
        <v>11</v>
      </c>
      <c r="B13" s="13"/>
      <c r="C13" s="14"/>
      <c r="D13" s="14"/>
      <c r="E13" s="14"/>
      <c r="F13" s="15">
        <f>SUM(F9:F12)</f>
        <v>1444</v>
      </c>
    </row>
    <row r="14" spans="1:7" ht="15" x14ac:dyDescent="0.25">
      <c r="A14" s="54" t="s">
        <v>17</v>
      </c>
      <c r="B14" s="8" t="s">
        <v>18</v>
      </c>
      <c r="C14" s="9">
        <v>173</v>
      </c>
      <c r="D14" s="9">
        <v>196</v>
      </c>
      <c r="E14" s="9">
        <v>181</v>
      </c>
      <c r="F14" s="9">
        <v>550</v>
      </c>
    </row>
    <row r="15" spans="1:7" ht="15" x14ac:dyDescent="0.25">
      <c r="A15" s="55"/>
      <c r="B15" s="10" t="s">
        <v>19</v>
      </c>
      <c r="C15" s="11">
        <v>198</v>
      </c>
      <c r="D15" s="11">
        <v>252</v>
      </c>
      <c r="E15" s="11">
        <v>224</v>
      </c>
      <c r="F15" s="11">
        <v>674</v>
      </c>
    </row>
    <row r="16" spans="1:7" ht="15" x14ac:dyDescent="0.25">
      <c r="A16" s="55"/>
      <c r="B16" s="10" t="s">
        <v>20</v>
      </c>
      <c r="C16" s="11">
        <v>341</v>
      </c>
      <c r="D16" s="11">
        <v>385</v>
      </c>
      <c r="E16" s="11">
        <v>299</v>
      </c>
      <c r="F16" s="11">
        <v>1025</v>
      </c>
    </row>
    <row r="17" spans="1:7" ht="15.75" thickBot="1" x14ac:dyDescent="0.3">
      <c r="A17" s="12" t="s">
        <v>11</v>
      </c>
      <c r="B17" s="16"/>
      <c r="C17" s="17"/>
      <c r="D17" s="17"/>
      <c r="E17" s="17"/>
      <c r="F17" s="17">
        <f>SUM(F14:F16)</f>
        <v>2249</v>
      </c>
    </row>
    <row r="18" spans="1:7" ht="15" x14ac:dyDescent="0.25">
      <c r="A18" s="54" t="s">
        <v>21</v>
      </c>
      <c r="B18" s="18" t="s">
        <v>22</v>
      </c>
      <c r="C18" s="19">
        <v>305</v>
      </c>
      <c r="D18" s="19">
        <v>325</v>
      </c>
      <c r="E18" s="19">
        <v>314</v>
      </c>
      <c r="F18" s="19">
        <v>944</v>
      </c>
    </row>
    <row r="19" spans="1:7" ht="15" x14ac:dyDescent="0.25">
      <c r="A19" s="55"/>
      <c r="B19" s="10" t="s">
        <v>23</v>
      </c>
      <c r="C19" s="11">
        <v>134</v>
      </c>
      <c r="D19" s="11">
        <v>165</v>
      </c>
      <c r="E19" s="11">
        <v>197</v>
      </c>
      <c r="F19" s="11">
        <v>496</v>
      </c>
    </row>
    <row r="20" spans="1:7" ht="15" x14ac:dyDescent="0.25">
      <c r="A20" s="55"/>
      <c r="B20" s="20" t="s">
        <v>24</v>
      </c>
      <c r="C20" s="21">
        <v>84</v>
      </c>
      <c r="D20" s="21">
        <v>74</v>
      </c>
      <c r="E20" s="21">
        <v>64</v>
      </c>
      <c r="F20" s="21">
        <v>222</v>
      </c>
    </row>
    <row r="21" spans="1:7" ht="15.75" thickBot="1" x14ac:dyDescent="0.3">
      <c r="A21" s="12" t="s">
        <v>11</v>
      </c>
      <c r="B21" s="16"/>
      <c r="C21" s="17"/>
      <c r="D21" s="17"/>
      <c r="E21" s="17"/>
      <c r="F21" s="17">
        <f>SUM(F18:F20)</f>
        <v>1662</v>
      </c>
    </row>
    <row r="22" spans="1:7" ht="15" x14ac:dyDescent="0.25">
      <c r="A22" s="22" t="s">
        <v>6</v>
      </c>
      <c r="B22" s="23"/>
      <c r="C22" s="24">
        <f>SUM(C5:C20)</f>
        <v>2652</v>
      </c>
      <c r="D22" s="24">
        <f>SUM(D5:D20)</f>
        <v>2972</v>
      </c>
      <c r="E22" s="24">
        <f>SUM(E5:E20)</f>
        <v>2968</v>
      </c>
      <c r="F22" s="24">
        <f>SUM(F21,F17,F13,F8)</f>
        <v>8592</v>
      </c>
      <c r="G22" s="3"/>
    </row>
  </sheetData>
  <mergeCells count="6">
    <mergeCell ref="A18:A20"/>
    <mergeCell ref="A1:G1"/>
    <mergeCell ref="A2:G2"/>
    <mergeCell ref="A5:A7"/>
    <mergeCell ref="A9:A12"/>
    <mergeCell ref="A14:A1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sqref="A1:G1"/>
    </sheetView>
  </sheetViews>
  <sheetFormatPr baseColWidth="10" defaultRowHeight="12.75" x14ac:dyDescent="0.2"/>
  <cols>
    <col min="1" max="1" width="17.7109375" style="1" customWidth="1"/>
    <col min="2" max="2" width="15.42578125" style="1" customWidth="1"/>
    <col min="3" max="3" width="8.85546875" style="1" customWidth="1"/>
    <col min="4" max="5" width="11.42578125" style="1"/>
    <col min="6" max="6" width="17.85546875" style="1" bestFit="1" customWidth="1"/>
    <col min="7" max="7" width="3.140625" style="1" customWidth="1"/>
    <col min="8" max="16384" width="11.42578125" style="1"/>
  </cols>
  <sheetData>
    <row r="1" spans="1:7" ht="18.75" x14ac:dyDescent="0.3">
      <c r="A1" s="56" t="s">
        <v>0</v>
      </c>
      <c r="B1" s="56"/>
      <c r="C1" s="56"/>
      <c r="D1" s="56"/>
      <c r="E1" s="56"/>
      <c r="F1" s="56"/>
      <c r="G1" s="56"/>
    </row>
    <row r="2" spans="1:7" ht="15" x14ac:dyDescent="0.25">
      <c r="A2" s="57" t="s">
        <v>25</v>
      </c>
      <c r="B2" s="57"/>
      <c r="C2" s="57"/>
      <c r="D2" s="57"/>
      <c r="E2" s="57"/>
      <c r="F2" s="57"/>
      <c r="G2" s="57"/>
    </row>
    <row r="3" spans="1:7" x14ac:dyDescent="0.2">
      <c r="B3" s="2"/>
      <c r="C3" s="2"/>
      <c r="D3" s="2"/>
      <c r="E3" s="2"/>
      <c r="F3" s="2"/>
    </row>
    <row r="4" spans="1:7" ht="15.75" thickBot="1" x14ac:dyDescent="0.3">
      <c r="A4" s="5"/>
      <c r="B4" s="6" t="s">
        <v>2</v>
      </c>
      <c r="C4" s="7" t="s">
        <v>26</v>
      </c>
      <c r="D4" s="7" t="s">
        <v>27</v>
      </c>
      <c r="E4" s="7" t="s">
        <v>28</v>
      </c>
      <c r="F4" s="7" t="s">
        <v>6</v>
      </c>
    </row>
    <row r="5" spans="1:7" ht="15" x14ac:dyDescent="0.25">
      <c r="A5" s="54" t="s">
        <v>7</v>
      </c>
      <c r="B5" s="8" t="s">
        <v>8</v>
      </c>
      <c r="C5" s="9">
        <v>812</v>
      </c>
      <c r="D5" s="9">
        <v>924</v>
      </c>
      <c r="E5" s="9">
        <v>682</v>
      </c>
      <c r="F5" s="9">
        <v>2418</v>
      </c>
    </row>
    <row r="6" spans="1:7" ht="15" x14ac:dyDescent="0.25">
      <c r="A6" s="55"/>
      <c r="B6" s="10" t="s">
        <v>9</v>
      </c>
      <c r="C6" s="11">
        <v>244</v>
      </c>
      <c r="D6" s="11">
        <v>264</v>
      </c>
      <c r="E6" s="11">
        <v>255</v>
      </c>
      <c r="F6" s="11">
        <v>763</v>
      </c>
    </row>
    <row r="7" spans="1:7" ht="15" x14ac:dyDescent="0.25">
      <c r="A7" s="55"/>
      <c r="B7" s="10" t="s">
        <v>10</v>
      </c>
      <c r="C7" s="11">
        <v>295</v>
      </c>
      <c r="D7" s="11">
        <v>291</v>
      </c>
      <c r="E7" s="11">
        <v>285</v>
      </c>
      <c r="F7" s="11">
        <v>871</v>
      </c>
    </row>
    <row r="8" spans="1:7" ht="15.75" thickBot="1" x14ac:dyDescent="0.3">
      <c r="A8" s="12" t="s">
        <v>11</v>
      </c>
      <c r="B8" s="13"/>
      <c r="C8" s="14"/>
      <c r="D8" s="14"/>
      <c r="E8" s="14"/>
      <c r="F8" s="15">
        <f>SUM(F5:F7)</f>
        <v>4052</v>
      </c>
    </row>
    <row r="9" spans="1:7" ht="15" x14ac:dyDescent="0.25">
      <c r="A9" s="54" t="s">
        <v>12</v>
      </c>
      <c r="B9" s="8" t="s">
        <v>13</v>
      </c>
      <c r="C9" s="9">
        <v>111</v>
      </c>
      <c r="D9" s="9">
        <v>135</v>
      </c>
      <c r="E9" s="9">
        <v>116</v>
      </c>
      <c r="F9" s="9">
        <v>362</v>
      </c>
    </row>
    <row r="10" spans="1:7" ht="15" x14ac:dyDescent="0.25">
      <c r="A10" s="55"/>
      <c r="B10" s="10" t="s">
        <v>14</v>
      </c>
      <c r="C10" s="11">
        <v>54</v>
      </c>
      <c r="D10" s="11">
        <v>68</v>
      </c>
      <c r="E10" s="11">
        <v>70</v>
      </c>
      <c r="F10" s="11">
        <v>192</v>
      </c>
    </row>
    <row r="11" spans="1:7" ht="15" x14ac:dyDescent="0.25">
      <c r="A11" s="55"/>
      <c r="B11" s="10" t="s">
        <v>15</v>
      </c>
      <c r="C11" s="11">
        <v>429</v>
      </c>
      <c r="D11" s="11">
        <v>433</v>
      </c>
      <c r="E11" s="11">
        <v>438</v>
      </c>
      <c r="F11" s="11">
        <v>1300</v>
      </c>
    </row>
    <row r="12" spans="1:7" ht="15" x14ac:dyDescent="0.25">
      <c r="A12" s="55"/>
      <c r="B12" s="10" t="s">
        <v>16</v>
      </c>
      <c r="C12" s="11">
        <v>98</v>
      </c>
      <c r="D12" s="11">
        <v>70</v>
      </c>
      <c r="E12" s="11">
        <v>145</v>
      </c>
      <c r="F12" s="11">
        <v>313</v>
      </c>
    </row>
    <row r="13" spans="1:7" ht="15.75" thickBot="1" x14ac:dyDescent="0.3">
      <c r="A13" s="12" t="s">
        <v>11</v>
      </c>
      <c r="B13" s="13"/>
      <c r="C13" s="14"/>
      <c r="D13" s="14"/>
      <c r="E13" s="14"/>
      <c r="F13" s="15">
        <f>SUM(F9:F12)</f>
        <v>2167</v>
      </c>
    </row>
    <row r="14" spans="1:7" ht="15" x14ac:dyDescent="0.25">
      <c r="A14" s="54" t="s">
        <v>17</v>
      </c>
      <c r="B14" s="8" t="s">
        <v>18</v>
      </c>
      <c r="C14" s="9">
        <v>224</v>
      </c>
      <c r="D14" s="9">
        <v>229</v>
      </c>
      <c r="E14" s="9">
        <v>234</v>
      </c>
      <c r="F14" s="9">
        <v>687</v>
      </c>
    </row>
    <row r="15" spans="1:7" ht="15" x14ac:dyDescent="0.25">
      <c r="A15" s="55"/>
      <c r="B15" s="10" t="s">
        <v>19</v>
      </c>
      <c r="C15" s="11">
        <v>512</v>
      </c>
      <c r="D15" s="11">
        <v>257</v>
      </c>
      <c r="E15" s="11">
        <v>409</v>
      </c>
      <c r="F15" s="11">
        <v>1178</v>
      </c>
    </row>
    <row r="16" spans="1:7" ht="15" x14ac:dyDescent="0.25">
      <c r="A16" s="55"/>
      <c r="B16" s="10" t="s">
        <v>20</v>
      </c>
      <c r="C16" s="11">
        <v>427</v>
      </c>
      <c r="D16" s="11">
        <v>407</v>
      </c>
      <c r="E16" s="11">
        <v>447</v>
      </c>
      <c r="F16" s="11">
        <v>1281</v>
      </c>
    </row>
    <row r="17" spans="1:7" ht="15.75" thickBot="1" x14ac:dyDescent="0.3">
      <c r="A17" s="12" t="s">
        <v>11</v>
      </c>
      <c r="B17" s="16"/>
      <c r="C17" s="17"/>
      <c r="D17" s="17"/>
      <c r="E17" s="17"/>
      <c r="F17" s="17">
        <f>SUM(F14:F16)</f>
        <v>3146</v>
      </c>
    </row>
    <row r="18" spans="1:7" ht="15" x14ac:dyDescent="0.25">
      <c r="A18" s="54" t="s">
        <v>21</v>
      </c>
      <c r="B18" s="18" t="s">
        <v>22</v>
      </c>
      <c r="C18" s="19">
        <v>372</v>
      </c>
      <c r="D18" s="19">
        <v>278</v>
      </c>
      <c r="E18" s="19">
        <v>530</v>
      </c>
      <c r="F18" s="19">
        <v>1180</v>
      </c>
    </row>
    <row r="19" spans="1:7" ht="15" x14ac:dyDescent="0.25">
      <c r="A19" s="55"/>
      <c r="B19" s="10" t="s">
        <v>23</v>
      </c>
      <c r="C19" s="11">
        <v>122</v>
      </c>
      <c r="D19" s="11">
        <v>165</v>
      </c>
      <c r="E19" s="11">
        <v>109</v>
      </c>
      <c r="F19" s="11">
        <v>396</v>
      </c>
    </row>
    <row r="20" spans="1:7" ht="15" x14ac:dyDescent="0.25">
      <c r="A20" s="55"/>
      <c r="B20" s="20" t="s">
        <v>24</v>
      </c>
      <c r="C20" s="21">
        <v>59</v>
      </c>
      <c r="D20" s="21">
        <v>74</v>
      </c>
      <c r="E20" s="21">
        <v>35</v>
      </c>
      <c r="F20" s="21">
        <v>168</v>
      </c>
    </row>
    <row r="21" spans="1:7" ht="15.75" thickBot="1" x14ac:dyDescent="0.3">
      <c r="A21" s="12" t="s">
        <v>11</v>
      </c>
      <c r="B21" s="16"/>
      <c r="C21" s="17"/>
      <c r="D21" s="17"/>
      <c r="E21" s="17"/>
      <c r="F21" s="17">
        <f>SUM(F18:F20)</f>
        <v>1744</v>
      </c>
    </row>
    <row r="22" spans="1:7" ht="15" x14ac:dyDescent="0.25">
      <c r="A22" s="22" t="s">
        <v>6</v>
      </c>
      <c r="B22" s="23"/>
      <c r="C22" s="24">
        <f>SUM(C5:C20)</f>
        <v>3759</v>
      </c>
      <c r="D22" s="24">
        <f>SUM(D5:D20)</f>
        <v>3595</v>
      </c>
      <c r="E22" s="24">
        <f>SUM(E5:E20)</f>
        <v>3755</v>
      </c>
      <c r="F22" s="24">
        <f>SUM(F21,F17,F13,F8)</f>
        <v>11109</v>
      </c>
      <c r="G22" s="3"/>
    </row>
  </sheetData>
  <mergeCells count="6">
    <mergeCell ref="A18:A20"/>
    <mergeCell ref="A1:G1"/>
    <mergeCell ref="A2:G2"/>
    <mergeCell ref="A5:A7"/>
    <mergeCell ref="A9:A12"/>
    <mergeCell ref="A14:A1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00" verticalDpi="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sqref="A1:G1"/>
    </sheetView>
  </sheetViews>
  <sheetFormatPr baseColWidth="10" defaultRowHeight="12.75" x14ac:dyDescent="0.2"/>
  <cols>
    <col min="1" max="1" width="17.7109375" style="1" customWidth="1"/>
    <col min="2" max="2" width="15.42578125" style="1" customWidth="1"/>
    <col min="3" max="3" width="8.85546875" style="1" customWidth="1"/>
    <col min="4" max="5" width="11.42578125" style="1"/>
    <col min="6" max="6" width="17.85546875" style="1" bestFit="1" customWidth="1"/>
    <col min="7" max="7" width="3.140625" style="1" customWidth="1"/>
    <col min="8" max="16384" width="11.42578125" style="1"/>
  </cols>
  <sheetData>
    <row r="1" spans="1:7" ht="18.75" x14ac:dyDescent="0.3">
      <c r="A1" s="56" t="s">
        <v>0</v>
      </c>
      <c r="B1" s="56"/>
      <c r="C1" s="56"/>
      <c r="D1" s="56"/>
      <c r="E1" s="56"/>
      <c r="F1" s="56"/>
      <c r="G1" s="56"/>
    </row>
    <row r="2" spans="1:7" ht="15" x14ac:dyDescent="0.25">
      <c r="A2" s="57" t="s">
        <v>29</v>
      </c>
      <c r="B2" s="57"/>
      <c r="C2" s="57"/>
      <c r="D2" s="57"/>
      <c r="E2" s="57"/>
      <c r="F2" s="57"/>
      <c r="G2" s="57"/>
    </row>
    <row r="3" spans="1:7" x14ac:dyDescent="0.2">
      <c r="B3" s="2"/>
      <c r="C3" s="2"/>
      <c r="D3" s="2"/>
      <c r="E3" s="2"/>
      <c r="F3" s="2"/>
    </row>
    <row r="4" spans="1:7" ht="15.75" thickBot="1" x14ac:dyDescent="0.3">
      <c r="A4" s="5"/>
      <c r="B4" s="6" t="s">
        <v>2</v>
      </c>
      <c r="C4" s="7" t="s">
        <v>30</v>
      </c>
      <c r="D4" s="7" t="s">
        <v>31</v>
      </c>
      <c r="E4" s="7" t="s">
        <v>32</v>
      </c>
      <c r="F4" s="7" t="s">
        <v>6</v>
      </c>
    </row>
    <row r="5" spans="1:7" ht="15" x14ac:dyDescent="0.25">
      <c r="A5" s="54" t="s">
        <v>7</v>
      </c>
      <c r="B5" s="8" t="s">
        <v>8</v>
      </c>
      <c r="C5" s="9">
        <v>598</v>
      </c>
      <c r="D5" s="9">
        <v>749</v>
      </c>
      <c r="E5" s="9">
        <v>590</v>
      </c>
      <c r="F5" s="9">
        <v>1937</v>
      </c>
    </row>
    <row r="6" spans="1:7" ht="15" x14ac:dyDescent="0.25">
      <c r="A6" s="55"/>
      <c r="B6" s="10" t="s">
        <v>9</v>
      </c>
      <c r="C6" s="11">
        <v>194</v>
      </c>
      <c r="D6" s="11">
        <v>235</v>
      </c>
      <c r="E6" s="11">
        <v>186</v>
      </c>
      <c r="F6" s="11">
        <v>615</v>
      </c>
    </row>
    <row r="7" spans="1:7" ht="15" x14ac:dyDescent="0.25">
      <c r="A7" s="55"/>
      <c r="B7" s="10" t="s">
        <v>10</v>
      </c>
      <c r="C7" s="11">
        <v>265</v>
      </c>
      <c r="D7" s="11">
        <v>288</v>
      </c>
      <c r="E7" s="11">
        <v>313</v>
      </c>
      <c r="F7" s="11">
        <v>866</v>
      </c>
    </row>
    <row r="8" spans="1:7" ht="15.75" thickBot="1" x14ac:dyDescent="0.3">
      <c r="A8" s="12" t="s">
        <v>11</v>
      </c>
      <c r="B8" s="13"/>
      <c r="C8" s="14"/>
      <c r="D8" s="14"/>
      <c r="E8" s="14"/>
      <c r="F8" s="15">
        <f>SUM(F5:F7)</f>
        <v>3418</v>
      </c>
    </row>
    <row r="9" spans="1:7" ht="15" x14ac:dyDescent="0.25">
      <c r="A9" s="54" t="s">
        <v>12</v>
      </c>
      <c r="B9" s="8" t="s">
        <v>13</v>
      </c>
      <c r="C9" s="9">
        <v>75</v>
      </c>
      <c r="D9" s="9">
        <v>96</v>
      </c>
      <c r="E9" s="9">
        <v>128</v>
      </c>
      <c r="F9" s="9">
        <v>299</v>
      </c>
    </row>
    <row r="10" spans="1:7" ht="15" x14ac:dyDescent="0.25">
      <c r="A10" s="55"/>
      <c r="B10" s="10" t="s">
        <v>14</v>
      </c>
      <c r="C10" s="11">
        <v>42</v>
      </c>
      <c r="D10" s="11">
        <v>40</v>
      </c>
      <c r="E10" s="11">
        <v>43</v>
      </c>
      <c r="F10" s="11">
        <v>125</v>
      </c>
    </row>
    <row r="11" spans="1:7" ht="15" x14ac:dyDescent="0.25">
      <c r="A11" s="55"/>
      <c r="B11" s="10" t="s">
        <v>15</v>
      </c>
      <c r="C11" s="11">
        <v>274</v>
      </c>
      <c r="D11" s="11">
        <v>197</v>
      </c>
      <c r="E11" s="11">
        <v>293</v>
      </c>
      <c r="F11" s="11">
        <v>764</v>
      </c>
    </row>
    <row r="12" spans="1:7" ht="15" x14ac:dyDescent="0.25">
      <c r="A12" s="55"/>
      <c r="B12" s="10" t="s">
        <v>16</v>
      </c>
      <c r="C12" s="11">
        <v>56</v>
      </c>
      <c r="D12" s="11">
        <v>70</v>
      </c>
      <c r="E12" s="11">
        <v>136</v>
      </c>
      <c r="F12" s="11">
        <v>262</v>
      </c>
    </row>
    <row r="13" spans="1:7" ht="15.75" thickBot="1" x14ac:dyDescent="0.3">
      <c r="A13" s="12" t="s">
        <v>11</v>
      </c>
      <c r="B13" s="13"/>
      <c r="C13" s="14"/>
      <c r="D13" s="14"/>
      <c r="E13" s="14"/>
      <c r="F13" s="15">
        <f>SUM(F9:F12)</f>
        <v>1450</v>
      </c>
    </row>
    <row r="14" spans="1:7" ht="15" x14ac:dyDescent="0.25">
      <c r="A14" s="54" t="s">
        <v>17</v>
      </c>
      <c r="B14" s="8" t="s">
        <v>18</v>
      </c>
      <c r="C14" s="9">
        <v>182</v>
      </c>
      <c r="D14" s="9">
        <v>182</v>
      </c>
      <c r="E14" s="9">
        <v>184</v>
      </c>
      <c r="F14" s="9">
        <v>548</v>
      </c>
    </row>
    <row r="15" spans="1:7" ht="15" x14ac:dyDescent="0.25">
      <c r="A15" s="55"/>
      <c r="B15" s="10" t="s">
        <v>19</v>
      </c>
      <c r="C15" s="11">
        <v>142</v>
      </c>
      <c r="D15" s="11">
        <v>198</v>
      </c>
      <c r="E15" s="11">
        <v>166</v>
      </c>
      <c r="F15" s="11">
        <v>506</v>
      </c>
    </row>
    <row r="16" spans="1:7" ht="15" x14ac:dyDescent="0.25">
      <c r="A16" s="55"/>
      <c r="B16" s="10" t="s">
        <v>20</v>
      </c>
      <c r="C16" s="11">
        <v>224</v>
      </c>
      <c r="D16" s="11">
        <v>342</v>
      </c>
      <c r="E16" s="11">
        <v>462</v>
      </c>
      <c r="F16" s="11">
        <v>1028</v>
      </c>
    </row>
    <row r="17" spans="1:7" ht="15.75" thickBot="1" x14ac:dyDescent="0.3">
      <c r="A17" s="12" t="s">
        <v>11</v>
      </c>
      <c r="B17" s="16"/>
      <c r="C17" s="17"/>
      <c r="D17" s="17"/>
      <c r="E17" s="17"/>
      <c r="F17" s="17">
        <f>SUM(F14:F16)</f>
        <v>2082</v>
      </c>
    </row>
    <row r="18" spans="1:7" ht="15" x14ac:dyDescent="0.25">
      <c r="A18" s="54" t="s">
        <v>21</v>
      </c>
      <c r="B18" s="18" t="s">
        <v>22</v>
      </c>
      <c r="C18" s="19">
        <v>367</v>
      </c>
      <c r="D18" s="19">
        <v>456</v>
      </c>
      <c r="E18" s="19">
        <v>352</v>
      </c>
      <c r="F18" s="19">
        <v>1175</v>
      </c>
    </row>
    <row r="19" spans="1:7" ht="15" x14ac:dyDescent="0.25">
      <c r="A19" s="55"/>
      <c r="B19" s="10" t="s">
        <v>23</v>
      </c>
      <c r="C19" s="11">
        <v>99</v>
      </c>
      <c r="D19" s="11">
        <v>119</v>
      </c>
      <c r="E19" s="11">
        <v>80</v>
      </c>
      <c r="F19" s="11">
        <v>298</v>
      </c>
    </row>
    <row r="20" spans="1:7" ht="15" x14ac:dyDescent="0.25">
      <c r="A20" s="55"/>
      <c r="B20" s="20" t="s">
        <v>24</v>
      </c>
      <c r="C20" s="21">
        <v>153</v>
      </c>
      <c r="D20" s="21">
        <v>104</v>
      </c>
      <c r="E20" s="21">
        <v>133</v>
      </c>
      <c r="F20" s="21">
        <v>390</v>
      </c>
    </row>
    <row r="21" spans="1:7" ht="15.75" thickBot="1" x14ac:dyDescent="0.3">
      <c r="A21" s="12" t="s">
        <v>11</v>
      </c>
      <c r="B21" s="16"/>
      <c r="C21" s="17"/>
      <c r="D21" s="17"/>
      <c r="E21" s="17"/>
      <c r="F21" s="17">
        <f>SUM(F18:F20)</f>
        <v>1863</v>
      </c>
    </row>
    <row r="22" spans="1:7" ht="15" x14ac:dyDescent="0.25">
      <c r="A22" s="22" t="s">
        <v>6</v>
      </c>
      <c r="B22" s="23"/>
      <c r="C22" s="24">
        <f>SUM(C5:C20)</f>
        <v>2671</v>
      </c>
      <c r="D22" s="24">
        <f>SUM(D5:D20)</f>
        <v>3076</v>
      </c>
      <c r="E22" s="24">
        <f>SUM(E5:E20)</f>
        <v>3066</v>
      </c>
      <c r="F22" s="24">
        <f>SUM(F21,F17,F13,F8)</f>
        <v>8813</v>
      </c>
      <c r="G22" s="3"/>
    </row>
  </sheetData>
  <mergeCells count="6">
    <mergeCell ref="A18:A20"/>
    <mergeCell ref="A1:G1"/>
    <mergeCell ref="A2:G2"/>
    <mergeCell ref="A5:A7"/>
    <mergeCell ref="A9:A12"/>
    <mergeCell ref="A14:A1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00" verticalDpi="0" copies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sqref="A1:G1"/>
    </sheetView>
  </sheetViews>
  <sheetFormatPr baseColWidth="10" defaultRowHeight="12.75" x14ac:dyDescent="0.2"/>
  <cols>
    <col min="1" max="1" width="17.7109375" style="1" customWidth="1"/>
    <col min="2" max="2" width="15.42578125" style="1" customWidth="1"/>
    <col min="3" max="3" width="8.85546875" style="1" customWidth="1"/>
    <col min="4" max="5" width="11.42578125" style="1"/>
    <col min="6" max="6" width="17.85546875" style="1" bestFit="1" customWidth="1"/>
    <col min="7" max="7" width="3.140625" style="1" customWidth="1"/>
    <col min="8" max="16384" width="11.42578125" style="1"/>
  </cols>
  <sheetData>
    <row r="1" spans="1:7" ht="18.75" x14ac:dyDescent="0.3">
      <c r="A1" s="56" t="s">
        <v>0</v>
      </c>
      <c r="B1" s="56"/>
      <c r="C1" s="56"/>
      <c r="D1" s="56"/>
      <c r="E1" s="56"/>
      <c r="F1" s="56"/>
      <c r="G1" s="56"/>
    </row>
    <row r="2" spans="1:7" ht="15" x14ac:dyDescent="0.25">
      <c r="A2" s="57" t="s">
        <v>33</v>
      </c>
      <c r="B2" s="57"/>
      <c r="C2" s="57"/>
      <c r="D2" s="57"/>
      <c r="E2" s="57"/>
      <c r="F2" s="57"/>
      <c r="G2" s="57"/>
    </row>
    <row r="3" spans="1:7" x14ac:dyDescent="0.2">
      <c r="B3" s="2"/>
      <c r="C3" s="2"/>
      <c r="D3" s="2"/>
      <c r="E3" s="2"/>
      <c r="F3" s="2"/>
    </row>
    <row r="4" spans="1:7" ht="15.75" thickBot="1" x14ac:dyDescent="0.3">
      <c r="A4" s="5"/>
      <c r="B4" s="6" t="s">
        <v>2</v>
      </c>
      <c r="C4" s="7" t="s">
        <v>34</v>
      </c>
      <c r="D4" s="7" t="s">
        <v>35</v>
      </c>
      <c r="E4" s="7" t="s">
        <v>36</v>
      </c>
      <c r="F4" s="7" t="s">
        <v>6</v>
      </c>
    </row>
    <row r="5" spans="1:7" ht="15" x14ac:dyDescent="0.25">
      <c r="A5" s="54" t="s">
        <v>7</v>
      </c>
      <c r="B5" s="8" t="s">
        <v>8</v>
      </c>
      <c r="C5" s="9">
        <v>989</v>
      </c>
      <c r="D5" s="9">
        <v>1375</v>
      </c>
      <c r="E5" s="9">
        <v>1021</v>
      </c>
      <c r="F5" s="9">
        <v>3385</v>
      </c>
    </row>
    <row r="6" spans="1:7" ht="15" x14ac:dyDescent="0.25">
      <c r="A6" s="55"/>
      <c r="B6" s="10" t="s">
        <v>9</v>
      </c>
      <c r="C6" s="11">
        <v>402</v>
      </c>
      <c r="D6" s="11">
        <v>385</v>
      </c>
      <c r="E6" s="11">
        <v>278</v>
      </c>
      <c r="F6" s="11">
        <v>1065</v>
      </c>
    </row>
    <row r="7" spans="1:7" ht="15" x14ac:dyDescent="0.25">
      <c r="A7" s="55"/>
      <c r="B7" s="10" t="s">
        <v>10</v>
      </c>
      <c r="C7" s="11">
        <v>343</v>
      </c>
      <c r="D7" s="11">
        <v>346</v>
      </c>
      <c r="E7" s="11">
        <v>349</v>
      </c>
      <c r="F7" s="11">
        <v>1038</v>
      </c>
    </row>
    <row r="8" spans="1:7" ht="15.75" thickBot="1" x14ac:dyDescent="0.3">
      <c r="A8" s="12" t="s">
        <v>11</v>
      </c>
      <c r="B8" s="13"/>
      <c r="C8" s="14"/>
      <c r="D8" s="14"/>
      <c r="E8" s="14"/>
      <c r="F8" s="15">
        <f>SUM(F5:F7)</f>
        <v>5488</v>
      </c>
    </row>
    <row r="9" spans="1:7" ht="15" x14ac:dyDescent="0.25">
      <c r="A9" s="54" t="s">
        <v>12</v>
      </c>
      <c r="B9" s="8" t="s">
        <v>13</v>
      </c>
      <c r="C9" s="9">
        <v>78</v>
      </c>
      <c r="D9" s="9">
        <v>119</v>
      </c>
      <c r="E9" s="9">
        <v>115</v>
      </c>
      <c r="F9" s="9">
        <v>312</v>
      </c>
    </row>
    <row r="10" spans="1:7" ht="15" x14ac:dyDescent="0.25">
      <c r="A10" s="55"/>
      <c r="B10" s="10" t="s">
        <v>14</v>
      </c>
      <c r="C10" s="11">
        <v>63</v>
      </c>
      <c r="D10" s="11">
        <v>89</v>
      </c>
      <c r="E10" s="11">
        <v>43</v>
      </c>
      <c r="F10" s="11">
        <v>195</v>
      </c>
    </row>
    <row r="11" spans="1:7" ht="15" x14ac:dyDescent="0.25">
      <c r="A11" s="55"/>
      <c r="B11" s="10" t="s">
        <v>15</v>
      </c>
      <c r="C11" s="11">
        <v>493</v>
      </c>
      <c r="D11" s="11">
        <v>473</v>
      </c>
      <c r="E11" s="11">
        <v>455</v>
      </c>
      <c r="F11" s="11">
        <v>1421</v>
      </c>
    </row>
    <row r="12" spans="1:7" ht="15" x14ac:dyDescent="0.25">
      <c r="A12" s="55"/>
      <c r="B12" s="10" t="s">
        <v>16</v>
      </c>
      <c r="C12" s="11">
        <v>92</v>
      </c>
      <c r="D12" s="11">
        <v>82</v>
      </c>
      <c r="E12" s="11">
        <v>87</v>
      </c>
      <c r="F12" s="11">
        <v>261</v>
      </c>
    </row>
    <row r="13" spans="1:7" ht="15.75" thickBot="1" x14ac:dyDescent="0.3">
      <c r="A13" s="12" t="s">
        <v>11</v>
      </c>
      <c r="B13" s="13"/>
      <c r="C13" s="14"/>
      <c r="D13" s="14"/>
      <c r="E13" s="14"/>
      <c r="F13" s="15">
        <f>SUM(F9:F12)</f>
        <v>2189</v>
      </c>
    </row>
    <row r="14" spans="1:7" ht="15" x14ac:dyDescent="0.25">
      <c r="A14" s="54" t="s">
        <v>17</v>
      </c>
      <c r="B14" s="8" t="s">
        <v>18</v>
      </c>
      <c r="C14" s="9">
        <v>321</v>
      </c>
      <c r="D14" s="9">
        <v>300</v>
      </c>
      <c r="E14" s="9">
        <v>344</v>
      </c>
      <c r="F14" s="9">
        <v>965</v>
      </c>
    </row>
    <row r="15" spans="1:7" ht="15" x14ac:dyDescent="0.25">
      <c r="A15" s="55"/>
      <c r="B15" s="10" t="s">
        <v>19</v>
      </c>
      <c r="C15" s="11">
        <v>327</v>
      </c>
      <c r="D15" s="11">
        <v>341</v>
      </c>
      <c r="E15" s="11">
        <v>344</v>
      </c>
      <c r="F15" s="11">
        <v>1012</v>
      </c>
    </row>
    <row r="16" spans="1:7" ht="15" x14ac:dyDescent="0.25">
      <c r="A16" s="55"/>
      <c r="B16" s="10" t="s">
        <v>20</v>
      </c>
      <c r="C16" s="11">
        <v>620</v>
      </c>
      <c r="D16" s="11">
        <v>495</v>
      </c>
      <c r="E16" s="11">
        <v>678</v>
      </c>
      <c r="F16" s="11">
        <v>1793</v>
      </c>
    </row>
    <row r="17" spans="1:7" ht="15.75" thickBot="1" x14ac:dyDescent="0.3">
      <c r="A17" s="12" t="s">
        <v>11</v>
      </c>
      <c r="B17" s="16"/>
      <c r="C17" s="17"/>
      <c r="D17" s="17"/>
      <c r="E17" s="17"/>
      <c r="F17" s="17">
        <f>SUM(F14:F16)</f>
        <v>3770</v>
      </c>
    </row>
    <row r="18" spans="1:7" ht="15" x14ac:dyDescent="0.25">
      <c r="A18" s="54" t="s">
        <v>21</v>
      </c>
      <c r="B18" s="18" t="s">
        <v>22</v>
      </c>
      <c r="C18" s="19">
        <v>463</v>
      </c>
      <c r="D18" s="19">
        <v>478</v>
      </c>
      <c r="E18" s="19">
        <v>480</v>
      </c>
      <c r="F18" s="19">
        <v>1421</v>
      </c>
    </row>
    <row r="19" spans="1:7" ht="15" x14ac:dyDescent="0.25">
      <c r="A19" s="55"/>
      <c r="B19" s="10" t="s">
        <v>23</v>
      </c>
      <c r="C19" s="11">
        <v>245</v>
      </c>
      <c r="D19" s="11">
        <v>289</v>
      </c>
      <c r="E19" s="11">
        <v>261</v>
      </c>
      <c r="F19" s="11">
        <v>795</v>
      </c>
    </row>
    <row r="20" spans="1:7" ht="15" x14ac:dyDescent="0.25">
      <c r="A20" s="55"/>
      <c r="B20" s="20" t="s">
        <v>24</v>
      </c>
      <c r="C20" s="21">
        <v>123</v>
      </c>
      <c r="D20" s="21">
        <v>112</v>
      </c>
      <c r="E20" s="21">
        <v>100</v>
      </c>
      <c r="F20" s="21">
        <v>335</v>
      </c>
    </row>
    <row r="21" spans="1:7" ht="15.75" thickBot="1" x14ac:dyDescent="0.3">
      <c r="A21" s="12" t="s">
        <v>11</v>
      </c>
      <c r="B21" s="16"/>
      <c r="C21" s="17"/>
      <c r="D21" s="17"/>
      <c r="E21" s="17"/>
      <c r="F21" s="17">
        <f>SUM(F18:F20)</f>
        <v>2551</v>
      </c>
    </row>
    <row r="22" spans="1:7" ht="15" x14ac:dyDescent="0.25">
      <c r="A22" s="22" t="s">
        <v>6</v>
      </c>
      <c r="B22" s="23"/>
      <c r="C22" s="24">
        <f>SUM(C5:C20)</f>
        <v>4559</v>
      </c>
      <c r="D22" s="24">
        <f>SUM(D5:D20)</f>
        <v>4884</v>
      </c>
      <c r="E22" s="24">
        <f>SUM(E5:E20)</f>
        <v>4555</v>
      </c>
      <c r="F22" s="24">
        <f>SUM(F21,F17,F13,F8)</f>
        <v>13998</v>
      </c>
      <c r="G22" s="3"/>
    </row>
  </sheetData>
  <mergeCells count="6">
    <mergeCell ref="A18:A20"/>
    <mergeCell ref="A1:G1"/>
    <mergeCell ref="A2:G2"/>
    <mergeCell ref="A5:A7"/>
    <mergeCell ref="A9:A12"/>
    <mergeCell ref="A14:A1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00" verticalDpi="0" copies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sqref="A1:D1"/>
    </sheetView>
  </sheetViews>
  <sheetFormatPr baseColWidth="10" defaultRowHeight="12.75" x14ac:dyDescent="0.2"/>
  <cols>
    <col min="1" max="1" width="17.5703125" style="1" customWidth="1"/>
    <col min="2" max="2" width="15.42578125" style="1" customWidth="1"/>
    <col min="3" max="3" width="19.140625" style="1" bestFit="1" customWidth="1"/>
    <col min="4" max="16384" width="11.42578125" style="1"/>
  </cols>
  <sheetData>
    <row r="1" spans="1:4" ht="18.75" x14ac:dyDescent="0.3">
      <c r="A1" s="56" t="s">
        <v>0</v>
      </c>
      <c r="B1" s="56"/>
      <c r="C1" s="56"/>
      <c r="D1" s="56"/>
    </row>
    <row r="2" spans="1:4" ht="15" x14ac:dyDescent="0.25">
      <c r="A2" s="57" t="s">
        <v>37</v>
      </c>
      <c r="B2" s="57"/>
      <c r="C2" s="57"/>
      <c r="D2" s="57"/>
    </row>
    <row r="3" spans="1:4" x14ac:dyDescent="0.2">
      <c r="B3" s="2"/>
      <c r="C3" s="2"/>
    </row>
    <row r="4" spans="1:4" ht="15.75" thickBot="1" x14ac:dyDescent="0.3">
      <c r="A4" s="5"/>
      <c r="B4" s="25" t="s">
        <v>2</v>
      </c>
      <c r="C4" s="7" t="s">
        <v>0</v>
      </c>
    </row>
    <row r="5" spans="1:4" ht="15" x14ac:dyDescent="0.25">
      <c r="A5" s="54" t="s">
        <v>7</v>
      </c>
      <c r="B5" s="8" t="s">
        <v>8</v>
      </c>
      <c r="C5" s="9">
        <v>9674</v>
      </c>
    </row>
    <row r="6" spans="1:4" ht="15" x14ac:dyDescent="0.25">
      <c r="A6" s="55"/>
      <c r="B6" s="10" t="s">
        <v>9</v>
      </c>
      <c r="C6" s="11">
        <v>3053</v>
      </c>
    </row>
    <row r="7" spans="1:4" ht="15" x14ac:dyDescent="0.25">
      <c r="A7" s="55"/>
      <c r="B7" s="10" t="s">
        <v>10</v>
      </c>
      <c r="C7" s="11">
        <v>3468</v>
      </c>
    </row>
    <row r="8" spans="1:4" ht="15.75" thickBot="1" x14ac:dyDescent="0.3">
      <c r="A8" s="12" t="s">
        <v>11</v>
      </c>
      <c r="B8" s="13"/>
      <c r="C8" s="15">
        <v>16195</v>
      </c>
    </row>
    <row r="9" spans="1:4" ht="15" x14ac:dyDescent="0.25">
      <c r="A9" s="54" t="s">
        <v>12</v>
      </c>
      <c r="B9" s="18" t="s">
        <v>13</v>
      </c>
      <c r="C9" s="19">
        <v>1215</v>
      </c>
    </row>
    <row r="10" spans="1:4" ht="15" x14ac:dyDescent="0.25">
      <c r="A10" s="55"/>
      <c r="B10" s="10" t="s">
        <v>14</v>
      </c>
      <c r="C10" s="11">
        <v>640</v>
      </c>
    </row>
    <row r="11" spans="1:4" ht="15" x14ac:dyDescent="0.25">
      <c r="A11" s="55"/>
      <c r="B11" s="10" t="s">
        <v>15</v>
      </c>
      <c r="C11" s="11">
        <v>4350</v>
      </c>
    </row>
    <row r="12" spans="1:4" ht="15" x14ac:dyDescent="0.25">
      <c r="A12" s="55"/>
      <c r="B12" s="10" t="s">
        <v>16</v>
      </c>
      <c r="C12" s="11">
        <v>1045</v>
      </c>
    </row>
    <row r="13" spans="1:4" ht="15.75" thickBot="1" x14ac:dyDescent="0.3">
      <c r="A13" s="12" t="s">
        <v>11</v>
      </c>
      <c r="B13" s="13"/>
      <c r="C13" s="15">
        <v>7250</v>
      </c>
    </row>
    <row r="14" spans="1:4" ht="15" x14ac:dyDescent="0.25">
      <c r="A14" s="54" t="s">
        <v>17</v>
      </c>
      <c r="B14" s="18" t="s">
        <v>18</v>
      </c>
      <c r="C14" s="19">
        <v>2750</v>
      </c>
    </row>
    <row r="15" spans="1:4" ht="15" x14ac:dyDescent="0.25">
      <c r="A15" s="55"/>
      <c r="B15" s="10" t="s">
        <v>19</v>
      </c>
      <c r="C15" s="11">
        <v>3370</v>
      </c>
    </row>
    <row r="16" spans="1:4" ht="15" x14ac:dyDescent="0.25">
      <c r="A16" s="55"/>
      <c r="B16" s="10" t="s">
        <v>20</v>
      </c>
      <c r="C16" s="11">
        <v>5127</v>
      </c>
    </row>
    <row r="17" spans="1:4" ht="15.75" thickBot="1" x14ac:dyDescent="0.3">
      <c r="A17" s="12" t="s">
        <v>11</v>
      </c>
      <c r="B17" s="16"/>
      <c r="C17" s="17">
        <v>11247</v>
      </c>
    </row>
    <row r="18" spans="1:4" ht="15" x14ac:dyDescent="0.25">
      <c r="A18" s="54" t="s">
        <v>21</v>
      </c>
      <c r="B18" s="8" t="s">
        <v>22</v>
      </c>
      <c r="C18" s="9">
        <v>4720</v>
      </c>
    </row>
    <row r="19" spans="1:4" ht="15" x14ac:dyDescent="0.25">
      <c r="A19" s="55"/>
      <c r="B19" s="10" t="s">
        <v>23</v>
      </c>
      <c r="C19" s="11">
        <v>1985</v>
      </c>
    </row>
    <row r="20" spans="1:4" ht="15" x14ac:dyDescent="0.25">
      <c r="A20" s="55"/>
      <c r="B20" s="20" t="s">
        <v>24</v>
      </c>
      <c r="C20" s="21">
        <v>1115</v>
      </c>
    </row>
    <row r="21" spans="1:4" ht="15.75" thickBot="1" x14ac:dyDescent="0.3">
      <c r="A21" s="12" t="s">
        <v>11</v>
      </c>
      <c r="B21" s="16"/>
      <c r="C21" s="17">
        <v>7820</v>
      </c>
    </row>
    <row r="22" spans="1:4" ht="15" x14ac:dyDescent="0.25">
      <c r="A22" s="22" t="s">
        <v>6</v>
      </c>
      <c r="B22" s="23"/>
      <c r="C22" s="24">
        <v>42512</v>
      </c>
      <c r="D22" s="3"/>
    </row>
  </sheetData>
  <dataConsolidate>
    <dataRefs count="4">
      <dataRef ref="F5:F22" sheet="1.Quartal" r:id="rId1"/>
      <dataRef ref="F5:F22" sheet="2.Quartal" r:id="rId2"/>
      <dataRef ref="F5:F22" sheet="3.Quartal" r:id="rId3"/>
      <dataRef ref="F5:F22" sheet="4.Quartal" r:id="rId4"/>
    </dataRefs>
  </dataConsolidate>
  <mergeCells count="6">
    <mergeCell ref="A18:A20"/>
    <mergeCell ref="A1:D1"/>
    <mergeCell ref="A2:D2"/>
    <mergeCell ref="A5:A7"/>
    <mergeCell ref="A9:A12"/>
    <mergeCell ref="A14:A16"/>
  </mergeCells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topLeftCell="A2" zoomScaleNormal="100" workbookViewId="0">
      <selection activeCell="P42" sqref="P42"/>
    </sheetView>
  </sheetViews>
  <sheetFormatPr baseColWidth="10" defaultRowHeight="12.75" x14ac:dyDescent="0.2"/>
  <cols>
    <col min="1" max="1" width="7.85546875" style="1" bestFit="1" customWidth="1"/>
    <col min="2" max="2" width="15.5703125" style="1" customWidth="1"/>
    <col min="3" max="3" width="15.85546875" style="1" bestFit="1" customWidth="1"/>
    <col min="4" max="4" width="13" style="1" customWidth="1"/>
    <col min="5" max="5" width="15.140625" style="1" customWidth="1"/>
    <col min="6" max="6" width="13.5703125" style="1" customWidth="1"/>
    <col min="7" max="7" width="3.42578125" style="1" customWidth="1"/>
    <col min="8" max="8" width="8" style="1" customWidth="1"/>
    <col min="9" max="9" width="7.7109375" style="1" customWidth="1"/>
    <col min="10" max="10" width="8" style="1" customWidth="1"/>
    <col min="11" max="16384" width="11.42578125" style="1"/>
  </cols>
  <sheetData>
    <row r="1" spans="1:10" ht="18.75" x14ac:dyDescent="0.3">
      <c r="A1" s="56" t="s">
        <v>38</v>
      </c>
      <c r="B1" s="56"/>
      <c r="C1" s="56"/>
      <c r="D1" s="56"/>
      <c r="E1" s="56"/>
      <c r="F1" s="56"/>
    </row>
    <row r="2" spans="1:10" ht="11.25" customHeight="1" thickBot="1" x14ac:dyDescent="0.25">
      <c r="A2" s="2"/>
      <c r="B2" s="2"/>
      <c r="C2" s="2"/>
      <c r="D2" s="2"/>
      <c r="E2" s="2"/>
      <c r="F2" s="2"/>
    </row>
    <row r="3" spans="1:10" ht="45" x14ac:dyDescent="0.2">
      <c r="A3" s="26" t="s">
        <v>39</v>
      </c>
      <c r="B3" s="26" t="s">
        <v>43</v>
      </c>
      <c r="C3" s="26" t="s">
        <v>2</v>
      </c>
      <c r="D3" s="26" t="s">
        <v>40</v>
      </c>
      <c r="E3" s="26" t="s">
        <v>41</v>
      </c>
      <c r="F3" s="26" t="s">
        <v>42</v>
      </c>
      <c r="H3" s="37" t="s">
        <v>44</v>
      </c>
      <c r="I3" s="38" t="s">
        <v>45</v>
      </c>
      <c r="J3" s="39" t="s">
        <v>46</v>
      </c>
    </row>
    <row r="4" spans="1:10" ht="15" x14ac:dyDescent="0.25">
      <c r="A4" s="27">
        <f t="shared" ref="A4:A16" si="0">RANK(D4,$D$4:$D$16)</f>
        <v>1</v>
      </c>
      <c r="B4" s="58" t="str">
        <f t="shared" ref="B4:B14" si="1">VLOOKUP(F4,$I$4:$J$6,2)</f>
        <v>A</v>
      </c>
      <c r="C4" s="10" t="s">
        <v>8</v>
      </c>
      <c r="D4" s="11">
        <v>9674</v>
      </c>
      <c r="E4" s="28">
        <f>D4/$D$17</f>
        <v>0.22755927738050433</v>
      </c>
      <c r="F4" s="29">
        <f>SUM($E$4:E4)</f>
        <v>0.22755927738050433</v>
      </c>
      <c r="H4" s="40">
        <v>0.75</v>
      </c>
      <c r="I4" s="41">
        <v>0</v>
      </c>
      <c r="J4" s="42" t="s">
        <v>47</v>
      </c>
    </row>
    <row r="5" spans="1:10" ht="15" x14ac:dyDescent="0.25">
      <c r="A5" s="27">
        <f t="shared" si="0"/>
        <v>2</v>
      </c>
      <c r="B5" s="59"/>
      <c r="C5" s="10" t="s">
        <v>20</v>
      </c>
      <c r="D5" s="11">
        <v>5127</v>
      </c>
      <c r="E5" s="28">
        <f t="shared" ref="E5:E16" si="2">D5/$D$17</f>
        <v>0.12060124200225819</v>
      </c>
      <c r="F5" s="29">
        <f>SUM($E$4:E5)</f>
        <v>0.34816051938276249</v>
      </c>
      <c r="H5" s="40">
        <v>0.2</v>
      </c>
      <c r="I5" s="43">
        <f>I4+H4</f>
        <v>0.75</v>
      </c>
      <c r="J5" s="42" t="s">
        <v>48</v>
      </c>
    </row>
    <row r="6" spans="1:10" ht="15.75" thickBot="1" x14ac:dyDescent="0.3">
      <c r="A6" s="27">
        <f t="shared" si="0"/>
        <v>3</v>
      </c>
      <c r="B6" s="59"/>
      <c r="C6" s="10" t="s">
        <v>22</v>
      </c>
      <c r="D6" s="11">
        <v>4720</v>
      </c>
      <c r="E6" s="28">
        <f t="shared" si="2"/>
        <v>0.11102747459540835</v>
      </c>
      <c r="F6" s="29">
        <f>SUM($E$4:E6)</f>
        <v>0.45918799397817084</v>
      </c>
      <c r="H6" s="40">
        <v>0.05</v>
      </c>
      <c r="I6" s="44">
        <f t="shared" ref="I6:I7" si="3">I5+H5</f>
        <v>0.95</v>
      </c>
      <c r="J6" s="45" t="s">
        <v>49</v>
      </c>
    </row>
    <row r="7" spans="1:10" ht="15" x14ac:dyDescent="0.25">
      <c r="A7" s="27">
        <f t="shared" si="0"/>
        <v>4</v>
      </c>
      <c r="B7" s="59"/>
      <c r="C7" s="10" t="s">
        <v>15</v>
      </c>
      <c r="D7" s="11">
        <v>4350</v>
      </c>
      <c r="E7" s="28">
        <f t="shared" si="2"/>
        <v>0.10232404968009033</v>
      </c>
      <c r="F7" s="29">
        <f>SUM($E$4:E7)</f>
        <v>0.56151204365826113</v>
      </c>
      <c r="H7" s="46"/>
      <c r="I7" s="47">
        <f t="shared" si="3"/>
        <v>1</v>
      </c>
      <c r="J7" s="48"/>
    </row>
    <row r="8" spans="1:10" ht="15" x14ac:dyDescent="0.25">
      <c r="A8" s="27">
        <f t="shared" si="0"/>
        <v>5</v>
      </c>
      <c r="B8" s="59"/>
      <c r="C8" s="10" t="s">
        <v>10</v>
      </c>
      <c r="D8" s="11">
        <v>3468</v>
      </c>
      <c r="E8" s="28">
        <f t="shared" si="2"/>
        <v>8.157696650357546E-2</v>
      </c>
      <c r="F8" s="29">
        <f>SUM($E$4:E8)</f>
        <v>0.64308901016183662</v>
      </c>
    </row>
    <row r="9" spans="1:10" ht="15" x14ac:dyDescent="0.25">
      <c r="A9" s="27">
        <f t="shared" si="0"/>
        <v>6</v>
      </c>
      <c r="B9" s="60"/>
      <c r="C9" s="10" t="s">
        <v>19</v>
      </c>
      <c r="D9" s="11">
        <v>3370</v>
      </c>
      <c r="E9" s="28">
        <f t="shared" si="2"/>
        <v>7.927173503951826E-2</v>
      </c>
      <c r="F9" s="29">
        <f>SUM($E$4:E9)</f>
        <v>0.72236074520135485</v>
      </c>
    </row>
    <row r="10" spans="1:10" ht="15" x14ac:dyDescent="0.25">
      <c r="A10" s="27">
        <f t="shared" si="0"/>
        <v>7</v>
      </c>
      <c r="B10" s="58" t="str">
        <f t="shared" si="1"/>
        <v>B</v>
      </c>
      <c r="C10" s="30" t="s">
        <v>9</v>
      </c>
      <c r="D10" s="31">
        <v>3053</v>
      </c>
      <c r="E10" s="28">
        <f t="shared" si="2"/>
        <v>7.181501693639443E-2</v>
      </c>
      <c r="F10" s="29">
        <f>SUM($E$4:E10)</f>
        <v>0.79417576213774932</v>
      </c>
    </row>
    <row r="11" spans="1:10" ht="15" x14ac:dyDescent="0.25">
      <c r="A11" s="27">
        <f t="shared" si="0"/>
        <v>8</v>
      </c>
      <c r="B11" s="59"/>
      <c r="C11" s="10" t="s">
        <v>18</v>
      </c>
      <c r="D11" s="11">
        <v>2750</v>
      </c>
      <c r="E11" s="28">
        <f t="shared" si="2"/>
        <v>6.468761761385021E-2</v>
      </c>
      <c r="F11" s="29">
        <f>SUM($E$4:E11)</f>
        <v>0.85886337975159954</v>
      </c>
    </row>
    <row r="12" spans="1:10" ht="15" x14ac:dyDescent="0.25">
      <c r="A12" s="27">
        <f t="shared" si="0"/>
        <v>9</v>
      </c>
      <c r="B12" s="59"/>
      <c r="C12" s="10" t="s">
        <v>23</v>
      </c>
      <c r="D12" s="11">
        <v>1985</v>
      </c>
      <c r="E12" s="28">
        <f t="shared" si="2"/>
        <v>4.6692698532179153E-2</v>
      </c>
      <c r="F12" s="29">
        <f>SUM($E$4:E12)</f>
        <v>0.90555607828377871</v>
      </c>
    </row>
    <row r="13" spans="1:10" ht="15" x14ac:dyDescent="0.25">
      <c r="A13" s="27">
        <f t="shared" si="0"/>
        <v>10</v>
      </c>
      <c r="B13" s="60"/>
      <c r="C13" s="10" t="s">
        <v>13</v>
      </c>
      <c r="D13" s="11">
        <v>1215</v>
      </c>
      <c r="E13" s="28">
        <f t="shared" si="2"/>
        <v>2.8580165600301091E-2</v>
      </c>
      <c r="F13" s="29">
        <f>SUM($E$4:E13)</f>
        <v>0.93413624388407979</v>
      </c>
    </row>
    <row r="14" spans="1:10" ht="15" x14ac:dyDescent="0.25">
      <c r="A14" s="27">
        <f t="shared" si="0"/>
        <v>11</v>
      </c>
      <c r="B14" s="58" t="str">
        <f t="shared" si="1"/>
        <v>C</v>
      </c>
      <c r="C14" s="30" t="s">
        <v>24</v>
      </c>
      <c r="D14" s="31">
        <v>1115</v>
      </c>
      <c r="E14" s="28">
        <f t="shared" si="2"/>
        <v>2.6227888596161084E-2</v>
      </c>
      <c r="F14" s="29">
        <f>SUM($E$4:E14)</f>
        <v>0.96036413248024088</v>
      </c>
    </row>
    <row r="15" spans="1:10" ht="15" x14ac:dyDescent="0.25">
      <c r="A15" s="27">
        <f t="shared" si="0"/>
        <v>12</v>
      </c>
      <c r="B15" s="59"/>
      <c r="C15" s="10" t="s">
        <v>16</v>
      </c>
      <c r="D15" s="11">
        <v>1045</v>
      </c>
      <c r="E15" s="28">
        <f t="shared" si="2"/>
        <v>2.4581294693263079E-2</v>
      </c>
      <c r="F15" s="29">
        <f>SUM($E$4:E15)</f>
        <v>0.98494542717350397</v>
      </c>
    </row>
    <row r="16" spans="1:10" ht="15" x14ac:dyDescent="0.25">
      <c r="A16" s="27">
        <f t="shared" si="0"/>
        <v>13</v>
      </c>
      <c r="B16" s="60"/>
      <c r="C16" s="10" t="s">
        <v>14</v>
      </c>
      <c r="D16" s="11">
        <v>640</v>
      </c>
      <c r="E16" s="28">
        <f t="shared" si="2"/>
        <v>1.5054572826496047E-2</v>
      </c>
      <c r="F16" s="29">
        <f>SUM($E$4:E16)</f>
        <v>1</v>
      </c>
    </row>
    <row r="17" spans="1:15" ht="15" x14ac:dyDescent="0.25">
      <c r="A17" s="32" t="s">
        <v>11</v>
      </c>
      <c r="B17" s="33"/>
      <c r="C17" s="33"/>
      <c r="D17" s="34">
        <f>SUM(D4:D16)</f>
        <v>42512</v>
      </c>
      <c r="E17" s="35"/>
      <c r="F17" s="36"/>
    </row>
    <row r="18" spans="1:15" x14ac:dyDescent="0.2">
      <c r="A18" s="4"/>
      <c r="B18" s="2"/>
      <c r="C18" s="2"/>
      <c r="D18" s="2"/>
      <c r="E18" s="2"/>
      <c r="F18" s="2"/>
    </row>
    <row r="19" spans="1:15" x14ac:dyDescent="0.2">
      <c r="A19" s="4"/>
      <c r="B19" s="2"/>
      <c r="C19" s="2"/>
      <c r="D19" s="2"/>
      <c r="E19" s="2"/>
      <c r="F19" s="2"/>
    </row>
    <row r="28" spans="1:15" x14ac:dyDescent="0.2">
      <c r="O28" s="1" t="s">
        <v>50</v>
      </c>
    </row>
  </sheetData>
  <sortState ref="A4:F17">
    <sortCondition ref="A4"/>
  </sortState>
  <dataConsolidate function="average">
    <dataRefs count="4">
      <dataRef ref="F5:F22" sheet="1.Quartal" r:id="rId1"/>
      <dataRef ref="F5:F22" sheet="2.Quartal" r:id="rId2"/>
      <dataRef ref="F5:F22" sheet="3.Quartal" r:id="rId3"/>
      <dataRef ref="F5:F22" sheet="4.Quartal" r:id="rId4"/>
    </dataRefs>
  </dataConsolidate>
  <mergeCells count="4">
    <mergeCell ref="A1:F1"/>
    <mergeCell ref="B4:B9"/>
    <mergeCell ref="B10:B13"/>
    <mergeCell ref="B14:B16"/>
  </mergeCells>
  <pageMargins left="0.78740157499999996" right="0.78740157499999996" top="0.984251969" bottom="0.984251969" header="0.4921259845" footer="0.4921259845"/>
  <pageSetup paperSize="9" orientation="portrait" r:id="rId5"/>
  <headerFooter alignWithMargins="0"/>
  <drawing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L30" sqref="L30"/>
    </sheetView>
  </sheetViews>
  <sheetFormatPr baseColWidth="10" defaultRowHeight="12.75" x14ac:dyDescent="0.2"/>
  <cols>
    <col min="1" max="1" width="7.85546875" style="1" bestFit="1" customWidth="1"/>
    <col min="2" max="2" width="15.5703125" style="1" customWidth="1"/>
    <col min="3" max="3" width="15.85546875" style="1" bestFit="1" customWidth="1"/>
    <col min="4" max="4" width="13" style="1" customWidth="1"/>
    <col min="5" max="5" width="15.140625" style="1" customWidth="1"/>
    <col min="6" max="6" width="13.5703125" style="1" customWidth="1"/>
    <col min="7" max="7" width="3.42578125" style="1" customWidth="1"/>
    <col min="8" max="8" width="8" style="1" customWidth="1"/>
    <col min="9" max="9" width="7.7109375" style="1" customWidth="1"/>
    <col min="10" max="10" width="8" style="1" customWidth="1"/>
    <col min="11" max="16384" width="11.42578125" style="1"/>
  </cols>
  <sheetData>
    <row r="1" spans="1:10" ht="18.75" x14ac:dyDescent="0.3">
      <c r="A1" s="56" t="s">
        <v>38</v>
      </c>
      <c r="B1" s="56"/>
      <c r="C1" s="56"/>
      <c r="D1" s="56"/>
      <c r="E1" s="56"/>
      <c r="F1" s="56"/>
    </row>
    <row r="2" spans="1:10" ht="13.5" thickBot="1" x14ac:dyDescent="0.25">
      <c r="A2" s="2"/>
      <c r="B2" s="2"/>
      <c r="C2" s="2"/>
      <c r="D2" s="2"/>
      <c r="E2" s="2"/>
      <c r="F2" s="2"/>
    </row>
    <row r="3" spans="1:10" ht="45" x14ac:dyDescent="0.2">
      <c r="A3" s="26" t="s">
        <v>39</v>
      </c>
      <c r="B3" s="26" t="s">
        <v>43</v>
      </c>
      <c r="C3" s="26" t="s">
        <v>2</v>
      </c>
      <c r="D3" s="26" t="s">
        <v>40</v>
      </c>
      <c r="E3" s="26" t="s">
        <v>41</v>
      </c>
      <c r="F3" s="26" t="s">
        <v>42</v>
      </c>
      <c r="H3" s="37" t="s">
        <v>44</v>
      </c>
      <c r="I3" s="38" t="s">
        <v>45</v>
      </c>
      <c r="J3" s="39" t="s">
        <v>46</v>
      </c>
    </row>
    <row r="4" spans="1:10" ht="15" x14ac:dyDescent="0.25">
      <c r="A4" s="49">
        <f t="shared" ref="A4:A16" si="0">RANK(D4,$D$4:$D$16)</f>
        <v>1</v>
      </c>
      <c r="B4" s="53"/>
      <c r="C4" s="50" t="s">
        <v>8</v>
      </c>
      <c r="D4" s="11">
        <v>9674</v>
      </c>
      <c r="E4" s="28">
        <f t="shared" ref="E4:E16" si="1">D4/$D$17</f>
        <v>0.22755927738050433</v>
      </c>
      <c r="F4" s="29">
        <f>SUM($E$4:E4)</f>
        <v>0.22755927738050433</v>
      </c>
      <c r="H4" s="40">
        <v>0.75</v>
      </c>
      <c r="I4" s="41">
        <v>0</v>
      </c>
      <c r="J4" s="42" t="s">
        <v>47</v>
      </c>
    </row>
    <row r="5" spans="1:10" ht="15" x14ac:dyDescent="0.25">
      <c r="A5" s="49">
        <f t="shared" si="0"/>
        <v>2</v>
      </c>
      <c r="B5" s="53"/>
      <c r="C5" s="50" t="s">
        <v>20</v>
      </c>
      <c r="D5" s="11">
        <v>5127</v>
      </c>
      <c r="E5" s="28">
        <f t="shared" si="1"/>
        <v>0.12060124200225819</v>
      </c>
      <c r="F5" s="29">
        <f>SUM($E$4:E5)</f>
        <v>0.34816051938276249</v>
      </c>
      <c r="H5" s="40">
        <v>0.2</v>
      </c>
      <c r="I5" s="43">
        <f>I4+H4</f>
        <v>0.75</v>
      </c>
      <c r="J5" s="42" t="s">
        <v>48</v>
      </c>
    </row>
    <row r="6" spans="1:10" ht="15.75" thickBot="1" x14ac:dyDescent="0.3">
      <c r="A6" s="49">
        <f t="shared" si="0"/>
        <v>3</v>
      </c>
      <c r="B6" s="53"/>
      <c r="C6" s="50" t="s">
        <v>22</v>
      </c>
      <c r="D6" s="11">
        <v>4720</v>
      </c>
      <c r="E6" s="28">
        <f t="shared" si="1"/>
        <v>0.11102747459540835</v>
      </c>
      <c r="F6" s="29">
        <f>SUM($E$4:E6)</f>
        <v>0.45918799397817084</v>
      </c>
      <c r="H6" s="40">
        <v>0.05</v>
      </c>
      <c r="I6" s="44">
        <f>I5+H5</f>
        <v>0.95</v>
      </c>
      <c r="J6" s="45" t="s">
        <v>49</v>
      </c>
    </row>
    <row r="7" spans="1:10" ht="15" x14ac:dyDescent="0.25">
      <c r="A7" s="49">
        <f t="shared" si="0"/>
        <v>4</v>
      </c>
      <c r="B7" s="53"/>
      <c r="C7" s="50" t="s">
        <v>15</v>
      </c>
      <c r="D7" s="11">
        <v>4350</v>
      </c>
      <c r="E7" s="28">
        <f t="shared" si="1"/>
        <v>0.10232404968009033</v>
      </c>
      <c r="F7" s="29">
        <f>SUM($E$4:E7)</f>
        <v>0.56151204365826113</v>
      </c>
      <c r="H7" s="46"/>
      <c r="I7" s="47">
        <f>I6+H6</f>
        <v>1</v>
      </c>
      <c r="J7" s="48"/>
    </row>
    <row r="8" spans="1:10" ht="15" x14ac:dyDescent="0.25">
      <c r="A8" s="49">
        <f t="shared" si="0"/>
        <v>5</v>
      </c>
      <c r="B8" s="53"/>
      <c r="C8" s="50" t="s">
        <v>10</v>
      </c>
      <c r="D8" s="11">
        <v>3468</v>
      </c>
      <c r="E8" s="28">
        <f t="shared" si="1"/>
        <v>8.157696650357546E-2</v>
      </c>
      <c r="F8" s="29">
        <f>SUM($E$4:E8)</f>
        <v>0.64308901016183662</v>
      </c>
    </row>
    <row r="9" spans="1:10" ht="15" x14ac:dyDescent="0.25">
      <c r="A9" s="49">
        <f t="shared" si="0"/>
        <v>6</v>
      </c>
      <c r="B9" s="53"/>
      <c r="C9" s="50" t="s">
        <v>19</v>
      </c>
      <c r="D9" s="11">
        <v>3370</v>
      </c>
      <c r="E9" s="28">
        <f t="shared" si="1"/>
        <v>7.927173503951826E-2</v>
      </c>
      <c r="F9" s="29">
        <f>SUM($E$4:E9)</f>
        <v>0.72236074520135485</v>
      </c>
    </row>
    <row r="10" spans="1:10" ht="15" x14ac:dyDescent="0.25">
      <c r="A10" s="49">
        <f t="shared" si="0"/>
        <v>7</v>
      </c>
      <c r="B10" s="53"/>
      <c r="C10" s="51" t="s">
        <v>9</v>
      </c>
      <c r="D10" s="31">
        <v>3053</v>
      </c>
      <c r="E10" s="28">
        <f t="shared" si="1"/>
        <v>7.181501693639443E-2</v>
      </c>
      <c r="F10" s="29">
        <f>SUM($E$4:E10)</f>
        <v>0.79417576213774932</v>
      </c>
    </row>
    <row r="11" spans="1:10" ht="15" x14ac:dyDescent="0.25">
      <c r="A11" s="49">
        <f t="shared" si="0"/>
        <v>8</v>
      </c>
      <c r="B11" s="53"/>
      <c r="C11" s="50" t="s">
        <v>18</v>
      </c>
      <c r="D11" s="11">
        <v>2750</v>
      </c>
      <c r="E11" s="28">
        <f t="shared" si="1"/>
        <v>6.468761761385021E-2</v>
      </c>
      <c r="F11" s="29">
        <f>SUM($E$4:E11)</f>
        <v>0.85886337975159954</v>
      </c>
    </row>
    <row r="12" spans="1:10" ht="15" x14ac:dyDescent="0.25">
      <c r="A12" s="49">
        <f t="shared" si="0"/>
        <v>9</v>
      </c>
      <c r="B12" s="53"/>
      <c r="C12" s="50" t="s">
        <v>23</v>
      </c>
      <c r="D12" s="11">
        <v>1985</v>
      </c>
      <c r="E12" s="28">
        <f t="shared" si="1"/>
        <v>4.6692698532179153E-2</v>
      </c>
      <c r="F12" s="29">
        <f>SUM($E$4:E12)</f>
        <v>0.90555607828377871</v>
      </c>
    </row>
    <row r="13" spans="1:10" ht="15" x14ac:dyDescent="0.25">
      <c r="A13" s="49">
        <f t="shared" si="0"/>
        <v>10</v>
      </c>
      <c r="B13" s="53"/>
      <c r="C13" s="50" t="s">
        <v>13</v>
      </c>
      <c r="D13" s="11">
        <v>1215</v>
      </c>
      <c r="E13" s="28">
        <f t="shared" si="1"/>
        <v>2.8580165600301091E-2</v>
      </c>
      <c r="F13" s="29">
        <f>SUM($E$4:E13)</f>
        <v>0.93413624388407979</v>
      </c>
    </row>
    <row r="14" spans="1:10" ht="15" x14ac:dyDescent="0.25">
      <c r="A14" s="49">
        <f t="shared" si="0"/>
        <v>11</v>
      </c>
      <c r="B14" s="53"/>
      <c r="C14" s="51" t="s">
        <v>24</v>
      </c>
      <c r="D14" s="31">
        <v>1115</v>
      </c>
      <c r="E14" s="28">
        <f t="shared" si="1"/>
        <v>2.6227888596161084E-2</v>
      </c>
      <c r="F14" s="29">
        <f>SUM($E$4:E14)</f>
        <v>0.96036413248024088</v>
      </c>
    </row>
    <row r="15" spans="1:10" ht="15" x14ac:dyDescent="0.25">
      <c r="A15" s="49">
        <f t="shared" si="0"/>
        <v>12</v>
      </c>
      <c r="B15" s="53"/>
      <c r="C15" s="50" t="s">
        <v>16</v>
      </c>
      <c r="D15" s="11">
        <v>1045</v>
      </c>
      <c r="E15" s="28">
        <f t="shared" si="1"/>
        <v>2.4581294693263079E-2</v>
      </c>
      <c r="F15" s="29">
        <f>SUM($E$4:E15)</f>
        <v>0.98494542717350397</v>
      </c>
    </row>
    <row r="16" spans="1:10" ht="15" x14ac:dyDescent="0.25">
      <c r="A16" s="49">
        <f t="shared" si="0"/>
        <v>13</v>
      </c>
      <c r="B16" s="53"/>
      <c r="C16" s="50" t="s">
        <v>14</v>
      </c>
      <c r="D16" s="11">
        <v>640</v>
      </c>
      <c r="E16" s="28">
        <f t="shared" si="1"/>
        <v>1.5054572826496047E-2</v>
      </c>
      <c r="F16" s="29">
        <f>SUM($E$4:E16)</f>
        <v>1</v>
      </c>
    </row>
    <row r="17" spans="1:15" ht="15" x14ac:dyDescent="0.25">
      <c r="A17" s="32" t="s">
        <v>11</v>
      </c>
      <c r="B17" s="52"/>
      <c r="C17" s="33"/>
      <c r="D17" s="34">
        <f>SUM(D4:D16)</f>
        <v>42512</v>
      </c>
      <c r="E17" s="35"/>
      <c r="F17" s="36"/>
    </row>
    <row r="18" spans="1:15" x14ac:dyDescent="0.2">
      <c r="A18" s="4"/>
      <c r="B18" s="2"/>
      <c r="C18" s="2"/>
      <c r="D18" s="2"/>
      <c r="E18" s="2"/>
      <c r="F18" s="2"/>
    </row>
    <row r="19" spans="1:15" x14ac:dyDescent="0.2">
      <c r="A19" s="4"/>
      <c r="B19" s="2"/>
      <c r="C19" s="2"/>
      <c r="D19" s="2"/>
      <c r="E19" s="2"/>
      <c r="F19" s="2"/>
    </row>
    <row r="28" spans="1:15" x14ac:dyDescent="0.2">
      <c r="O28" s="1" t="s">
        <v>50</v>
      </c>
    </row>
  </sheetData>
  <dataConsolidate function="average">
    <dataRefs count="4">
      <dataRef ref="F5:F22" sheet="1.Quartal" r:id="rId1"/>
      <dataRef ref="F5:F22" sheet="2.Quartal" r:id="rId2"/>
      <dataRef ref="F5:F22" sheet="3.Quartal" r:id="rId3"/>
      <dataRef ref="F5:F22" sheet="4.Quartal" r:id="rId4"/>
    </dataRefs>
  </dataConsolidate>
  <mergeCells count="1">
    <mergeCell ref="A1:F1"/>
  </mergeCells>
  <pageMargins left="0.78740157499999996" right="0.78740157499999996" top="0.984251969" bottom="0.984251969" header="0.4921259845" footer="0.4921259845"/>
  <pageSetup paperSize="9" orientation="portrait" r:id="rId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I23" sqref="I23"/>
    </sheetView>
  </sheetViews>
  <sheetFormatPr baseColWidth="10" defaultRowHeight="12.75" x14ac:dyDescent="0.2"/>
  <cols>
    <col min="1" max="1" width="7.85546875" style="1" bestFit="1" customWidth="1"/>
    <col min="2" max="2" width="15.5703125" style="1" customWidth="1"/>
    <col min="3" max="3" width="15.85546875" style="1" bestFit="1" customWidth="1"/>
    <col min="4" max="4" width="13" style="1" customWidth="1"/>
    <col min="5" max="5" width="15.140625" style="1" customWidth="1"/>
    <col min="6" max="6" width="13.5703125" style="1" customWidth="1"/>
    <col min="7" max="7" width="3.42578125" style="1" customWidth="1"/>
    <col min="8" max="8" width="8" style="1" customWidth="1"/>
    <col min="9" max="9" width="7.7109375" style="1" customWidth="1"/>
    <col min="10" max="10" width="8" style="1" customWidth="1"/>
    <col min="11" max="16384" width="11.42578125" style="1"/>
  </cols>
  <sheetData>
    <row r="1" spans="1:10" ht="18.75" x14ac:dyDescent="0.3">
      <c r="A1" s="56" t="s">
        <v>38</v>
      </c>
      <c r="B1" s="56"/>
      <c r="C1" s="56"/>
      <c r="D1" s="56"/>
      <c r="E1" s="56"/>
      <c r="F1" s="56"/>
    </row>
    <row r="2" spans="1:10" ht="13.5" thickBot="1" x14ac:dyDescent="0.25">
      <c r="A2" s="2"/>
      <c r="B2" s="2"/>
      <c r="C2" s="2"/>
      <c r="D2" s="2"/>
      <c r="E2" s="2"/>
      <c r="F2" s="2"/>
    </row>
    <row r="3" spans="1:10" ht="45" x14ac:dyDescent="0.2">
      <c r="A3" s="26" t="s">
        <v>39</v>
      </c>
      <c r="B3" s="26" t="s">
        <v>43</v>
      </c>
      <c r="C3" s="26" t="s">
        <v>2</v>
      </c>
      <c r="D3" s="26" t="s">
        <v>40</v>
      </c>
      <c r="E3" s="26" t="s">
        <v>41</v>
      </c>
      <c r="F3" s="26" t="s">
        <v>42</v>
      </c>
      <c r="H3" s="37" t="s">
        <v>44</v>
      </c>
      <c r="I3" s="38" t="s">
        <v>45</v>
      </c>
      <c r="J3" s="39" t="s">
        <v>46</v>
      </c>
    </row>
    <row r="4" spans="1:10" ht="15" x14ac:dyDescent="0.25">
      <c r="A4" s="49">
        <f t="shared" ref="A4:A16" si="0">RANK(D4,$D$4:$D$16)</f>
        <v>1</v>
      </c>
      <c r="B4" s="53" t="str">
        <f>IF(F4&lt;=75%, "A",IF(F4&lt;=95%, "B", "C"))</f>
        <v>A</v>
      </c>
      <c r="C4" s="50" t="s">
        <v>8</v>
      </c>
      <c r="D4" s="11">
        <v>9674</v>
      </c>
      <c r="E4" s="28">
        <f>D4/$D$17</f>
        <v>0.22755927738050433</v>
      </c>
      <c r="F4" s="29">
        <f>SUM($E$4:E4)</f>
        <v>0.22755927738050433</v>
      </c>
      <c r="H4" s="40">
        <v>0.75</v>
      </c>
      <c r="I4" s="41">
        <v>0</v>
      </c>
      <c r="J4" s="42" t="s">
        <v>47</v>
      </c>
    </row>
    <row r="5" spans="1:10" ht="15" x14ac:dyDescent="0.25">
      <c r="A5" s="49">
        <f t="shared" si="0"/>
        <v>2</v>
      </c>
      <c r="B5" s="53" t="str">
        <f t="shared" ref="B5:B16" si="1">IF(F5&lt;=75%, "A",IF(F5&lt;=95%, "B", "C"))</f>
        <v>A</v>
      </c>
      <c r="C5" s="50" t="s">
        <v>20</v>
      </c>
      <c r="D5" s="11">
        <v>5127</v>
      </c>
      <c r="E5" s="28">
        <f t="shared" ref="E5:E16" si="2">D5/$D$17</f>
        <v>0.12060124200225819</v>
      </c>
      <c r="F5" s="29">
        <f>SUM($E$4:E5)</f>
        <v>0.34816051938276249</v>
      </c>
      <c r="H5" s="40">
        <v>0.2</v>
      </c>
      <c r="I5" s="43">
        <f>I4+H4</f>
        <v>0.75</v>
      </c>
      <c r="J5" s="42" t="s">
        <v>48</v>
      </c>
    </row>
    <row r="6" spans="1:10" ht="15.75" thickBot="1" x14ac:dyDescent="0.3">
      <c r="A6" s="49">
        <f t="shared" si="0"/>
        <v>3</v>
      </c>
      <c r="B6" s="53" t="str">
        <f t="shared" si="1"/>
        <v>A</v>
      </c>
      <c r="C6" s="50" t="s">
        <v>22</v>
      </c>
      <c r="D6" s="11">
        <v>4720</v>
      </c>
      <c r="E6" s="28">
        <f t="shared" si="2"/>
        <v>0.11102747459540835</v>
      </c>
      <c r="F6" s="29">
        <f>SUM($E$4:E6)</f>
        <v>0.45918799397817084</v>
      </c>
      <c r="H6" s="40">
        <v>0.05</v>
      </c>
      <c r="I6" s="44">
        <f t="shared" ref="I6:I7" si="3">I5+H5</f>
        <v>0.95</v>
      </c>
      <c r="J6" s="45" t="s">
        <v>49</v>
      </c>
    </row>
    <row r="7" spans="1:10" ht="15" x14ac:dyDescent="0.25">
      <c r="A7" s="49">
        <f t="shared" si="0"/>
        <v>4</v>
      </c>
      <c r="B7" s="53" t="str">
        <f t="shared" si="1"/>
        <v>A</v>
      </c>
      <c r="C7" s="50" t="s">
        <v>15</v>
      </c>
      <c r="D7" s="11">
        <v>4350</v>
      </c>
      <c r="E7" s="28">
        <f t="shared" si="2"/>
        <v>0.10232404968009033</v>
      </c>
      <c r="F7" s="29">
        <f>SUM($E$4:E7)</f>
        <v>0.56151204365826113</v>
      </c>
      <c r="H7" s="46"/>
      <c r="I7" s="47">
        <f t="shared" si="3"/>
        <v>1</v>
      </c>
      <c r="J7" s="48"/>
    </row>
    <row r="8" spans="1:10" ht="15" x14ac:dyDescent="0.25">
      <c r="A8" s="49">
        <f t="shared" si="0"/>
        <v>5</v>
      </c>
      <c r="B8" s="53" t="str">
        <f t="shared" si="1"/>
        <v>A</v>
      </c>
      <c r="C8" s="50" t="s">
        <v>10</v>
      </c>
      <c r="D8" s="11">
        <v>3468</v>
      </c>
      <c r="E8" s="28">
        <f t="shared" si="2"/>
        <v>8.157696650357546E-2</v>
      </c>
      <c r="F8" s="29">
        <f>SUM($E$4:E8)</f>
        <v>0.64308901016183662</v>
      </c>
    </row>
    <row r="9" spans="1:10" ht="15" x14ac:dyDescent="0.25">
      <c r="A9" s="49">
        <f t="shared" si="0"/>
        <v>6</v>
      </c>
      <c r="B9" s="53" t="str">
        <f t="shared" si="1"/>
        <v>A</v>
      </c>
      <c r="C9" s="50" t="s">
        <v>19</v>
      </c>
      <c r="D9" s="11">
        <v>3370</v>
      </c>
      <c r="E9" s="28">
        <f t="shared" si="2"/>
        <v>7.927173503951826E-2</v>
      </c>
      <c r="F9" s="29">
        <f>SUM($E$4:E9)</f>
        <v>0.72236074520135485</v>
      </c>
    </row>
    <row r="10" spans="1:10" ht="15" x14ac:dyDescent="0.25">
      <c r="A10" s="49">
        <f t="shared" si="0"/>
        <v>7</v>
      </c>
      <c r="B10" s="53" t="str">
        <f t="shared" si="1"/>
        <v>B</v>
      </c>
      <c r="C10" s="51" t="s">
        <v>9</v>
      </c>
      <c r="D10" s="31">
        <v>3053</v>
      </c>
      <c r="E10" s="28">
        <f t="shared" si="2"/>
        <v>7.181501693639443E-2</v>
      </c>
      <c r="F10" s="29">
        <f>SUM($E$4:E10)</f>
        <v>0.79417576213774932</v>
      </c>
    </row>
    <row r="11" spans="1:10" ht="15" x14ac:dyDescent="0.25">
      <c r="A11" s="49">
        <f t="shared" si="0"/>
        <v>8</v>
      </c>
      <c r="B11" s="53" t="str">
        <f t="shared" si="1"/>
        <v>B</v>
      </c>
      <c r="C11" s="50" t="s">
        <v>18</v>
      </c>
      <c r="D11" s="11">
        <v>2750</v>
      </c>
      <c r="E11" s="28">
        <f t="shared" si="2"/>
        <v>6.468761761385021E-2</v>
      </c>
      <c r="F11" s="29">
        <f>SUM($E$4:E11)</f>
        <v>0.85886337975159954</v>
      </c>
    </row>
    <row r="12" spans="1:10" ht="15" x14ac:dyDescent="0.25">
      <c r="A12" s="49">
        <f t="shared" si="0"/>
        <v>9</v>
      </c>
      <c r="B12" s="53" t="str">
        <f t="shared" si="1"/>
        <v>B</v>
      </c>
      <c r="C12" s="50" t="s">
        <v>23</v>
      </c>
      <c r="D12" s="11">
        <v>1985</v>
      </c>
      <c r="E12" s="28">
        <f t="shared" si="2"/>
        <v>4.6692698532179153E-2</v>
      </c>
      <c r="F12" s="29">
        <f>SUM($E$4:E12)</f>
        <v>0.90555607828377871</v>
      </c>
    </row>
    <row r="13" spans="1:10" ht="15" x14ac:dyDescent="0.25">
      <c r="A13" s="49">
        <f t="shared" si="0"/>
        <v>10</v>
      </c>
      <c r="B13" s="53" t="str">
        <f t="shared" si="1"/>
        <v>B</v>
      </c>
      <c r="C13" s="50" t="s">
        <v>13</v>
      </c>
      <c r="D13" s="11">
        <v>1215</v>
      </c>
      <c r="E13" s="28">
        <f t="shared" si="2"/>
        <v>2.8580165600301091E-2</v>
      </c>
      <c r="F13" s="29">
        <f>SUM($E$4:E13)</f>
        <v>0.93413624388407979</v>
      </c>
    </row>
    <row r="14" spans="1:10" ht="15" x14ac:dyDescent="0.25">
      <c r="A14" s="49">
        <f t="shared" si="0"/>
        <v>11</v>
      </c>
      <c r="B14" s="53" t="str">
        <f t="shared" si="1"/>
        <v>C</v>
      </c>
      <c r="C14" s="51" t="s">
        <v>24</v>
      </c>
      <c r="D14" s="31">
        <v>1115</v>
      </c>
      <c r="E14" s="28">
        <f t="shared" si="2"/>
        <v>2.6227888596161084E-2</v>
      </c>
      <c r="F14" s="29">
        <f>SUM($E$4:E14)</f>
        <v>0.96036413248024088</v>
      </c>
    </row>
    <row r="15" spans="1:10" ht="15" x14ac:dyDescent="0.25">
      <c r="A15" s="49">
        <f t="shared" si="0"/>
        <v>12</v>
      </c>
      <c r="B15" s="53" t="str">
        <f t="shared" si="1"/>
        <v>C</v>
      </c>
      <c r="C15" s="50" t="s">
        <v>16</v>
      </c>
      <c r="D15" s="11">
        <v>1045</v>
      </c>
      <c r="E15" s="28">
        <f t="shared" si="2"/>
        <v>2.4581294693263079E-2</v>
      </c>
      <c r="F15" s="29">
        <f>SUM($E$4:E15)</f>
        <v>0.98494542717350397</v>
      </c>
    </row>
    <row r="16" spans="1:10" ht="15" x14ac:dyDescent="0.25">
      <c r="A16" s="49">
        <f t="shared" si="0"/>
        <v>13</v>
      </c>
      <c r="B16" s="53" t="str">
        <f t="shared" si="1"/>
        <v>C</v>
      </c>
      <c r="C16" s="50" t="s">
        <v>14</v>
      </c>
      <c r="D16" s="11">
        <v>640</v>
      </c>
      <c r="E16" s="28">
        <f t="shared" si="2"/>
        <v>1.5054572826496047E-2</v>
      </c>
      <c r="F16" s="29">
        <f>SUM($E$4:E16)</f>
        <v>1</v>
      </c>
    </row>
    <row r="17" spans="1:15" ht="15" x14ac:dyDescent="0.25">
      <c r="A17" s="32" t="s">
        <v>11</v>
      </c>
      <c r="B17" s="52"/>
      <c r="C17" s="33"/>
      <c r="D17" s="34">
        <f>SUM(D4:D16)</f>
        <v>42512</v>
      </c>
      <c r="E17" s="35"/>
      <c r="F17" s="36"/>
    </row>
    <row r="18" spans="1:15" x14ac:dyDescent="0.2">
      <c r="A18" s="4"/>
      <c r="B18" s="2"/>
      <c r="C18" s="2"/>
      <c r="D18" s="2"/>
      <c r="E18" s="2"/>
      <c r="F18" s="2"/>
    </row>
    <row r="19" spans="1:15" x14ac:dyDescent="0.2">
      <c r="A19" s="4"/>
      <c r="B19" s="2"/>
      <c r="C19" s="2"/>
      <c r="D19" s="2"/>
      <c r="E19" s="2"/>
      <c r="F19" s="2"/>
    </row>
    <row r="28" spans="1:15" x14ac:dyDescent="0.2">
      <c r="O28" s="1" t="s">
        <v>50</v>
      </c>
    </row>
  </sheetData>
  <dataConsolidate function="average">
    <dataRefs count="4">
      <dataRef ref="F5:F22" sheet="1.Quartal" r:id="rId1"/>
      <dataRef ref="F5:F22" sheet="2.Quartal" r:id="rId2"/>
      <dataRef ref="F5:F22" sheet="3.Quartal" r:id="rId3"/>
      <dataRef ref="F5:F22" sheet="4.Quartal" r:id="rId4"/>
    </dataRefs>
  </dataConsolidate>
  <mergeCells count="1">
    <mergeCell ref="A1:F1"/>
  </mergeCells>
  <pageMargins left="0.78740157499999996" right="0.78740157499999996" top="0.984251969" bottom="0.984251969" header="0.4921259845" footer="0.4921259845"/>
  <pageSetup paperSize="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1.Quartal</vt:lpstr>
      <vt:lpstr>2.Quartal</vt:lpstr>
      <vt:lpstr>3.Quartal</vt:lpstr>
      <vt:lpstr>4.Quartal</vt:lpstr>
      <vt:lpstr>Jahresproduktion</vt:lpstr>
      <vt:lpstr>ABC-Analyse</vt:lpstr>
      <vt:lpstr>Zusatzaufgabe</vt:lpstr>
      <vt:lpstr>Zusatzaufgabe (Lösung)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cp:lastPrinted>2016-09-07T09:57:41Z</cp:lastPrinted>
  <dcterms:created xsi:type="dcterms:W3CDTF">2011-12-16T12:31:27Z</dcterms:created>
  <dcterms:modified xsi:type="dcterms:W3CDTF">2016-09-07T09:59:24Z</dcterms:modified>
</cp:coreProperties>
</file>